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emy Laptop\Documents\"/>
    </mc:Choice>
  </mc:AlternateContent>
  <xr:revisionPtr revIDLastSave="0" documentId="13_ncr:1_{B6F7B071-CDB2-40E8-B100-C36A683D60C0}" xr6:coauthVersionLast="45" xr6:coauthVersionMax="45" xr10:uidLastSave="{00000000-0000-0000-0000-000000000000}"/>
  <bookViews>
    <workbookView xWindow="-96" yWindow="-96" windowWidth="19392" windowHeight="10392" activeTab="4" xr2:uid="{37EA19CC-C443-4790-A6AF-56D883EA5CAE}"/>
  </bookViews>
  <sheets>
    <sheet name="December Week 1" sheetId="1" r:id="rId1"/>
    <sheet name="December Week 2" sheetId="2" r:id="rId2"/>
    <sheet name="December Week 3" sheetId="3" r:id="rId3"/>
    <sheet name="December Week 4" sheetId="4" r:id="rId4"/>
    <sheet name="December Week 5" sheetId="5" r:id="rId5"/>
    <sheet name="HK Hours" sheetId="6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D12" i="6"/>
  <c r="E12" i="6"/>
  <c r="F12" i="6"/>
  <c r="G12" i="6"/>
  <c r="H12" i="6"/>
  <c r="I12" i="6"/>
  <c r="J12" i="6"/>
  <c r="B12" i="6"/>
  <c r="J5" i="6"/>
  <c r="J6" i="6"/>
  <c r="J7" i="6"/>
  <c r="J8" i="6"/>
  <c r="J9" i="6"/>
  <c r="H5" i="6"/>
  <c r="H6" i="6"/>
  <c r="H7" i="6"/>
  <c r="H8" i="6"/>
  <c r="H9" i="6"/>
  <c r="G5" i="6"/>
  <c r="G6" i="6"/>
  <c r="G7" i="6"/>
  <c r="G8" i="6"/>
  <c r="G9" i="6"/>
  <c r="J4" i="6"/>
  <c r="G4" i="6"/>
  <c r="H4" i="6"/>
  <c r="J10" i="5"/>
  <c r="J27" i="5"/>
  <c r="B9" i="5"/>
  <c r="C9" i="5"/>
  <c r="D9" i="5"/>
  <c r="E9" i="5"/>
  <c r="F9" i="5"/>
  <c r="G9" i="5"/>
  <c r="H9" i="5"/>
  <c r="J9" i="5"/>
  <c r="J26" i="5"/>
  <c r="J28" i="5"/>
  <c r="J29" i="5"/>
  <c r="J6" i="5"/>
  <c r="J25" i="5"/>
  <c r="J4" i="5"/>
  <c r="J5" i="5"/>
  <c r="J24" i="5"/>
  <c r="B14" i="5"/>
  <c r="C14" i="5"/>
  <c r="D14" i="5"/>
  <c r="E14" i="5"/>
  <c r="F14" i="5"/>
  <c r="G14" i="5"/>
  <c r="H14" i="5"/>
  <c r="J14" i="5"/>
  <c r="B19" i="5"/>
  <c r="C19" i="5"/>
  <c r="D19" i="5"/>
  <c r="E19" i="5"/>
  <c r="F19" i="5"/>
  <c r="G19" i="5"/>
  <c r="H19" i="5"/>
  <c r="J19" i="5"/>
  <c r="B8" i="5"/>
  <c r="C8" i="5"/>
  <c r="D8" i="5"/>
  <c r="E8" i="5"/>
  <c r="F8" i="5"/>
  <c r="G8" i="5"/>
  <c r="H8" i="5"/>
  <c r="J8" i="5"/>
  <c r="J21" i="5"/>
  <c r="J18" i="5"/>
  <c r="J16" i="5"/>
  <c r="H16" i="5"/>
  <c r="G16" i="5"/>
  <c r="F16" i="5"/>
  <c r="E16" i="5"/>
  <c r="D16" i="5"/>
  <c r="C16" i="5"/>
  <c r="B16" i="5"/>
  <c r="B12" i="5"/>
  <c r="C12" i="5"/>
  <c r="D12" i="5"/>
  <c r="E12" i="5"/>
  <c r="F12" i="5"/>
  <c r="G12" i="5"/>
  <c r="H12" i="5"/>
  <c r="J12" i="5"/>
  <c r="J10" i="4"/>
  <c r="J27" i="4"/>
  <c r="B9" i="4"/>
  <c r="C9" i="4"/>
  <c r="D9" i="4"/>
  <c r="E9" i="4"/>
  <c r="F9" i="4"/>
  <c r="G9" i="4"/>
  <c r="H9" i="4"/>
  <c r="J9" i="4"/>
  <c r="J26" i="4"/>
  <c r="J28" i="4"/>
  <c r="J29" i="4"/>
  <c r="J6" i="4"/>
  <c r="J25" i="4"/>
  <c r="J4" i="4"/>
  <c r="J5" i="4"/>
  <c r="J24" i="4"/>
  <c r="B14" i="4"/>
  <c r="C14" i="4"/>
  <c r="D14" i="4"/>
  <c r="E14" i="4"/>
  <c r="F14" i="4"/>
  <c r="G14" i="4"/>
  <c r="H14" i="4"/>
  <c r="J14" i="4"/>
  <c r="B19" i="4"/>
  <c r="C19" i="4"/>
  <c r="D19" i="4"/>
  <c r="E19" i="4"/>
  <c r="F19" i="4"/>
  <c r="G19" i="4"/>
  <c r="H19" i="4"/>
  <c r="J19" i="4"/>
  <c r="B8" i="4"/>
  <c r="C8" i="4"/>
  <c r="D8" i="4"/>
  <c r="E8" i="4"/>
  <c r="F8" i="4"/>
  <c r="G8" i="4"/>
  <c r="H8" i="4"/>
  <c r="J8" i="4"/>
  <c r="J21" i="4"/>
  <c r="J18" i="4"/>
  <c r="J16" i="4"/>
  <c r="H16" i="4"/>
  <c r="G16" i="4"/>
  <c r="F16" i="4"/>
  <c r="E16" i="4"/>
  <c r="D16" i="4"/>
  <c r="C16" i="4"/>
  <c r="B16" i="4"/>
  <c r="B12" i="4"/>
  <c r="C12" i="4"/>
  <c r="D12" i="4"/>
  <c r="E12" i="4"/>
  <c r="F12" i="4"/>
  <c r="G12" i="4"/>
  <c r="H12" i="4"/>
  <c r="J12" i="4"/>
  <c r="J10" i="3"/>
  <c r="J27" i="3"/>
  <c r="B9" i="3"/>
  <c r="C9" i="3"/>
  <c r="D9" i="3"/>
  <c r="E9" i="3"/>
  <c r="F9" i="3"/>
  <c r="G9" i="3"/>
  <c r="H9" i="3"/>
  <c r="J9" i="3"/>
  <c r="J26" i="3"/>
  <c r="J28" i="3"/>
  <c r="J29" i="3"/>
  <c r="J6" i="3"/>
  <c r="J25" i="3"/>
  <c r="J4" i="3"/>
  <c r="J5" i="3"/>
  <c r="J24" i="3"/>
  <c r="B14" i="3"/>
  <c r="C14" i="3"/>
  <c r="D14" i="3"/>
  <c r="E14" i="3"/>
  <c r="F14" i="3"/>
  <c r="G14" i="3"/>
  <c r="H14" i="3"/>
  <c r="J14" i="3"/>
  <c r="B19" i="3"/>
  <c r="C19" i="3"/>
  <c r="D19" i="3"/>
  <c r="E19" i="3"/>
  <c r="F19" i="3"/>
  <c r="G19" i="3"/>
  <c r="H19" i="3"/>
  <c r="J19" i="3"/>
  <c r="B8" i="3"/>
  <c r="C8" i="3"/>
  <c r="D8" i="3"/>
  <c r="E8" i="3"/>
  <c r="F8" i="3"/>
  <c r="G8" i="3"/>
  <c r="H8" i="3"/>
  <c r="J8" i="3"/>
  <c r="J21" i="3"/>
  <c r="J18" i="3"/>
  <c r="J16" i="3"/>
  <c r="H16" i="3"/>
  <c r="G16" i="3"/>
  <c r="F16" i="3"/>
  <c r="E16" i="3"/>
  <c r="D16" i="3"/>
  <c r="C16" i="3"/>
  <c r="B16" i="3"/>
  <c r="B12" i="3"/>
  <c r="C12" i="3"/>
  <c r="D12" i="3"/>
  <c r="E12" i="3"/>
  <c r="F12" i="3"/>
  <c r="G12" i="3"/>
  <c r="H12" i="3"/>
  <c r="J12" i="3"/>
  <c r="J10" i="2"/>
  <c r="J27" i="2"/>
  <c r="B9" i="2"/>
  <c r="C9" i="2"/>
  <c r="D9" i="2"/>
  <c r="E9" i="2"/>
  <c r="F9" i="2"/>
  <c r="G9" i="2"/>
  <c r="H9" i="2"/>
  <c r="J9" i="2"/>
  <c r="J26" i="2"/>
  <c r="J28" i="2"/>
  <c r="J29" i="2"/>
  <c r="J6" i="2"/>
  <c r="J25" i="2"/>
  <c r="J4" i="2"/>
  <c r="J5" i="2"/>
  <c r="J24" i="2"/>
  <c r="B14" i="2"/>
  <c r="C14" i="2"/>
  <c r="D14" i="2"/>
  <c r="E14" i="2"/>
  <c r="F14" i="2"/>
  <c r="G14" i="2"/>
  <c r="H14" i="2"/>
  <c r="J14" i="2"/>
  <c r="B19" i="2"/>
  <c r="C19" i="2"/>
  <c r="D19" i="2"/>
  <c r="E19" i="2"/>
  <c r="F19" i="2"/>
  <c r="G19" i="2"/>
  <c r="H19" i="2"/>
  <c r="J19" i="2"/>
  <c r="B8" i="2"/>
  <c r="C8" i="2"/>
  <c r="D8" i="2"/>
  <c r="E8" i="2"/>
  <c r="F8" i="2"/>
  <c r="G8" i="2"/>
  <c r="H8" i="2"/>
  <c r="J8" i="2"/>
  <c r="J21" i="2"/>
  <c r="J18" i="2"/>
  <c r="J16" i="2"/>
  <c r="H16" i="2"/>
  <c r="G16" i="2"/>
  <c r="F16" i="2"/>
  <c r="E16" i="2"/>
  <c r="D16" i="2"/>
  <c r="C16" i="2"/>
  <c r="B16" i="2"/>
  <c r="B12" i="2"/>
  <c r="C12" i="2"/>
  <c r="D12" i="2"/>
  <c r="E12" i="2"/>
  <c r="F12" i="2"/>
  <c r="G12" i="2"/>
  <c r="H12" i="2"/>
  <c r="J12" i="2"/>
  <c r="J10" i="1"/>
  <c r="J27" i="1"/>
  <c r="B9" i="1"/>
  <c r="C9" i="1"/>
  <c r="D9" i="1"/>
  <c r="E9" i="1"/>
  <c r="F9" i="1"/>
  <c r="G9" i="1"/>
  <c r="H9" i="1"/>
  <c r="J9" i="1"/>
  <c r="J26" i="1"/>
  <c r="J28" i="1"/>
  <c r="J29" i="1"/>
  <c r="J6" i="1"/>
  <c r="J25" i="1"/>
  <c r="J4" i="1"/>
  <c r="J5" i="1"/>
  <c r="J24" i="1"/>
  <c r="B14" i="1"/>
  <c r="C14" i="1"/>
  <c r="D14" i="1"/>
  <c r="E14" i="1"/>
  <c r="F14" i="1"/>
  <c r="G14" i="1"/>
  <c r="H14" i="1"/>
  <c r="J14" i="1"/>
  <c r="B19" i="1"/>
  <c r="C19" i="1"/>
  <c r="D19" i="1"/>
  <c r="E19" i="1"/>
  <c r="F19" i="1"/>
  <c r="G19" i="1"/>
  <c r="H19" i="1"/>
  <c r="J19" i="1"/>
  <c r="B8" i="1"/>
  <c r="C8" i="1"/>
  <c r="D8" i="1"/>
  <c r="E8" i="1"/>
  <c r="F8" i="1"/>
  <c r="G8" i="1"/>
  <c r="H8" i="1"/>
  <c r="J8" i="1"/>
  <c r="J21" i="1"/>
  <c r="J18" i="1"/>
  <c r="J16" i="1"/>
  <c r="H16" i="1"/>
  <c r="G16" i="1"/>
  <c r="F16" i="1"/>
  <c r="E16" i="1"/>
  <c r="D16" i="1"/>
  <c r="C16" i="1"/>
  <c r="B16" i="1"/>
  <c r="B12" i="1"/>
  <c r="C12" i="1"/>
  <c r="D12" i="1"/>
  <c r="E12" i="1"/>
  <c r="F12" i="1"/>
  <c r="G12" i="1"/>
  <c r="H12" i="1"/>
  <c r="J12" i="1"/>
</calcChain>
</file>

<file path=xl/sharedStrings.xml><?xml version="1.0" encoding="utf-8"?>
<sst xmlns="http://schemas.openxmlformats.org/spreadsheetml/2006/main" count="187" uniqueCount="45">
  <si>
    <t>Week 2</t>
  </si>
  <si>
    <t>Date</t>
  </si>
  <si>
    <t>Day</t>
  </si>
  <si>
    <t>Monday</t>
  </si>
  <si>
    <t>Tuesday</t>
  </si>
  <si>
    <t>Wednesday</t>
  </si>
  <si>
    <t>Thursday</t>
  </si>
  <si>
    <t xml:space="preserve">Friday </t>
  </si>
  <si>
    <t>Saturday</t>
  </si>
  <si>
    <t>Sunday</t>
  </si>
  <si>
    <t>Totals</t>
  </si>
  <si>
    <t>Departed</t>
  </si>
  <si>
    <t>Stayover</t>
  </si>
  <si>
    <t>Deep clean</t>
  </si>
  <si>
    <t>Total Rooms</t>
  </si>
  <si>
    <t>Total Actual Labor Hours for The Day</t>
  </si>
  <si>
    <t xml:space="preserve"> </t>
  </si>
  <si>
    <t>Over/Short</t>
  </si>
  <si>
    <t>Total Labor cost</t>
  </si>
  <si>
    <t>Total Labor Cost Per Room</t>
  </si>
  <si>
    <t>Headhousekeeper # Hours</t>
  </si>
  <si>
    <t>Total Cost for HH</t>
  </si>
  <si>
    <t>Correct Cost for Per Room (including HH)</t>
  </si>
  <si>
    <t>SUMMARY</t>
  </si>
  <si>
    <t>Total Departures/Stayovers</t>
  </si>
  <si>
    <t>Total Deep Cleans</t>
  </si>
  <si>
    <t>Total Budgeted Rm Time</t>
  </si>
  <si>
    <t>Actual Labor Hours</t>
  </si>
  <si>
    <t>Over/(Short) TOTAL HOURS - not including HH</t>
  </si>
  <si>
    <t>Over/(Short) $$ not including HH</t>
  </si>
  <si>
    <t>Note:</t>
  </si>
  <si>
    <t>Week 1</t>
  </si>
  <si>
    <t>Houskeeper Hours Per Day</t>
  </si>
  <si>
    <t>Houskeeper</t>
  </si>
  <si>
    <t>Checkout</t>
  </si>
  <si>
    <t>DND</t>
  </si>
  <si>
    <t>Rollover</t>
  </si>
  <si>
    <t>Deep Clean</t>
  </si>
  <si>
    <t>Projected HRS</t>
  </si>
  <si>
    <t>Actual HRS</t>
  </si>
  <si>
    <t>Variance</t>
  </si>
  <si>
    <t>Week 3</t>
  </si>
  <si>
    <t>Week 4</t>
  </si>
  <si>
    <t>Week 5</t>
  </si>
  <si>
    <t>Budgeted Room Time Includes Common Area/Laundry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</si>
</sst>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0" fillId="3" borderId="0" xfId="0" applyFill="1"/>
    <xf numFmtId="14" fontId="2" fillId="2" borderId="0" xfId="0" applyNumberFormat="1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44" fontId="0" fillId="0" borderId="0" xfId="0" applyNumberFormat="1" applyAlignment="1">
      <alignment horizontal="center"/>
    </xf>
    <xf numFmtId="44" fontId="0" fillId="3" borderId="0" xfId="0" applyNumberFormat="1" applyFill="1" applyAlignment="1">
      <alignment horizontal="center"/>
    </xf>
    <xf numFmtId="44" fontId="0" fillId="0" borderId="0" xfId="1" applyFont="1" applyAlignment="1">
      <alignment horizontal="center"/>
    </xf>
    <xf numFmtId="44" fontId="0" fillId="3" borderId="0" xfId="1" applyFont="1" applyFill="1" applyAlignment="1">
      <alignment horizontal="center"/>
    </xf>
    <xf numFmtId="44" fontId="2" fillId="0" borderId="1" xfId="0" applyNumberFormat="1" applyFont="1" applyBorder="1" applyAlignment="1">
      <alignment horizontal="center"/>
    </xf>
    <xf numFmtId="2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0" borderId="0" xfId="0" applyFont="1"/>
    <xf numFmtId="0" fontId="0" fillId="3" borderId="2" xfId="0" applyFill="1" applyBorder="1" applyAlignment="1">
      <alignment horizontal="center"/>
    </xf>
    <xf numFmtId="0" fontId="5" fillId="4" borderId="3" xfId="0" applyFont="1" applyFill="1" applyBorder="1"/>
    <xf numFmtId="0" fontId="5" fillId="4" borderId="4" xfId="0" applyFont="1" applyFill="1" applyBorder="1"/>
    <xf numFmtId="0" fontId="0" fillId="4" borderId="4" xfId="0" applyFill="1" applyBorder="1"/>
    <xf numFmtId="14" fontId="0" fillId="3" borderId="0" xfId="0" applyNumberFormat="1" applyFill="1"/>
    <xf numFmtId="0" fontId="0" fillId="4" borderId="5" xfId="0" applyFill="1" applyBorder="1"/>
    <xf numFmtId="0" fontId="5" fillId="4" borderId="6" xfId="0" applyFont="1" applyFill="1" applyBorder="1"/>
    <xf numFmtId="0" fontId="5" fillId="4" borderId="0" xfId="0" applyFont="1" applyFill="1"/>
    <xf numFmtId="0" fontId="0" fillId="4" borderId="0" xfId="0" applyFill="1"/>
    <xf numFmtId="0" fontId="0" fillId="4" borderId="7" xfId="0" applyFill="1" applyBorder="1"/>
    <xf numFmtId="0" fontId="6" fillId="4" borderId="8" xfId="0" applyFont="1" applyFill="1" applyBorder="1"/>
    <xf numFmtId="0" fontId="5" fillId="4" borderId="2" xfId="0" applyFont="1" applyFill="1" applyBorder="1"/>
    <xf numFmtId="0" fontId="0" fillId="4" borderId="2" xfId="0" applyFill="1" applyBorder="1"/>
    <xf numFmtId="14" fontId="0" fillId="3" borderId="2" xfId="0" applyNumberFormat="1" applyFill="1" applyBorder="1"/>
    <xf numFmtId="0" fontId="5" fillId="4" borderId="9" xfId="0" applyFont="1" applyFill="1" applyBorder="1"/>
    <xf numFmtId="0" fontId="6" fillId="4" borderId="0" xfId="0" applyFont="1" applyFill="1"/>
    <xf numFmtId="44" fontId="5" fillId="4" borderId="0" xfId="1" applyFont="1" applyFill="1" applyBorder="1"/>
    <xf numFmtId="14" fontId="0" fillId="0" borderId="0" xfId="0" applyNumberFormat="1"/>
    <xf numFmtId="0" fontId="0" fillId="2" borderId="0" xfId="0" applyFill="1"/>
    <xf numFmtId="0" fontId="0" fillId="5" borderId="0" xfId="0" applyFill="1"/>
    <xf numFmtId="0" fontId="0" fillId="6" borderId="0" xfId="0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45FCE-2DB4-4FFE-A8F9-49DE1AB9940E}">
  <dimension ref="A1:J35"/>
  <sheetViews>
    <sheetView workbookViewId="0">
      <selection sqref="A1:A1048576"/>
    </sheetView>
  </sheetViews>
  <sheetFormatPr defaultRowHeight="14.4" x14ac:dyDescent="0.55000000000000004"/>
  <cols>
    <col min="1" max="1" width="44.578125" customWidth="1"/>
    <col min="2" max="10" width="10.578125" customWidth="1"/>
  </cols>
  <sheetData>
    <row r="1" spans="1:10" x14ac:dyDescent="0.55000000000000004">
      <c r="D1" s="1" t="s">
        <v>31</v>
      </c>
      <c r="I1" s="2"/>
    </row>
    <row r="2" spans="1:10" x14ac:dyDescent="0.55000000000000004">
      <c r="A2" t="s">
        <v>1</v>
      </c>
      <c r="B2" s="3">
        <v>43248</v>
      </c>
      <c r="C2" s="3">
        <v>43249</v>
      </c>
      <c r="D2" s="3">
        <v>43250</v>
      </c>
      <c r="E2" s="3">
        <v>43251</v>
      </c>
      <c r="F2" s="3">
        <v>43252</v>
      </c>
      <c r="G2" s="3">
        <v>43253</v>
      </c>
      <c r="H2" s="3">
        <v>43254</v>
      </c>
      <c r="I2" s="4"/>
      <c r="J2" s="5"/>
    </row>
    <row r="3" spans="1:10" x14ac:dyDescent="0.55000000000000004">
      <c r="A3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/>
      <c r="J3" s="5" t="s">
        <v>10</v>
      </c>
    </row>
    <row r="4" spans="1:10" x14ac:dyDescent="0.55000000000000004">
      <c r="A4" t="s">
        <v>11</v>
      </c>
      <c r="B4" s="7">
        <v>30</v>
      </c>
      <c r="C4" s="7">
        <v>23</v>
      </c>
      <c r="D4" s="7">
        <v>27</v>
      </c>
      <c r="E4" s="7">
        <v>45</v>
      </c>
      <c r="F4" s="7">
        <v>22</v>
      </c>
      <c r="G4" s="7">
        <v>26</v>
      </c>
      <c r="H4" s="7">
        <v>33</v>
      </c>
      <c r="I4" s="6"/>
      <c r="J4" s="5">
        <f>SUM(B4:H4)</f>
        <v>206</v>
      </c>
    </row>
    <row r="5" spans="1:10" x14ac:dyDescent="0.55000000000000004">
      <c r="A5" t="s">
        <v>12</v>
      </c>
      <c r="B5" s="7">
        <v>8</v>
      </c>
      <c r="C5" s="7">
        <v>18</v>
      </c>
      <c r="D5" s="7">
        <v>22</v>
      </c>
      <c r="E5" s="7">
        <v>9</v>
      </c>
      <c r="F5" s="7">
        <v>18</v>
      </c>
      <c r="G5" s="7">
        <v>11</v>
      </c>
      <c r="H5" s="7">
        <v>6</v>
      </c>
      <c r="I5" s="6"/>
      <c r="J5" s="5">
        <f t="shared" ref="J5:J6" si="0">SUM(B5:H5)</f>
        <v>92</v>
      </c>
    </row>
    <row r="6" spans="1:10" x14ac:dyDescent="0.55000000000000004">
      <c r="A6" t="s">
        <v>13</v>
      </c>
      <c r="B6" s="7"/>
      <c r="C6" s="7"/>
      <c r="D6" s="7"/>
      <c r="E6" s="7"/>
      <c r="F6" s="7"/>
      <c r="G6" s="7"/>
      <c r="H6" s="7"/>
      <c r="I6" s="6"/>
      <c r="J6" s="5">
        <f t="shared" si="0"/>
        <v>0</v>
      </c>
    </row>
    <row r="7" spans="1:10" x14ac:dyDescent="0.55000000000000004">
      <c r="B7" s="5"/>
      <c r="C7" s="5"/>
      <c r="D7" s="5"/>
      <c r="E7" s="5"/>
      <c r="F7" s="5"/>
      <c r="G7" s="5"/>
      <c r="H7" s="5"/>
      <c r="I7" s="6"/>
      <c r="J7" s="5"/>
    </row>
    <row r="8" spans="1:10" x14ac:dyDescent="0.55000000000000004">
      <c r="A8" t="s">
        <v>14</v>
      </c>
      <c r="B8" s="5">
        <f>B4+B5</f>
        <v>38</v>
      </c>
      <c r="C8" s="5">
        <f t="shared" ref="C8:H8" si="1">C4+C5</f>
        <v>41</v>
      </c>
      <c r="D8" s="5">
        <f t="shared" si="1"/>
        <v>49</v>
      </c>
      <c r="E8" s="5">
        <f t="shared" si="1"/>
        <v>54</v>
      </c>
      <c r="F8" s="5">
        <f t="shared" si="1"/>
        <v>40</v>
      </c>
      <c r="G8" s="5">
        <f t="shared" si="1"/>
        <v>37</v>
      </c>
      <c r="H8" s="5">
        <f t="shared" si="1"/>
        <v>39</v>
      </c>
      <c r="I8" s="6"/>
      <c r="J8" s="5">
        <f>SUM(B8:H8)</f>
        <v>298</v>
      </c>
    </row>
    <row r="9" spans="1:10" x14ac:dyDescent="0.55000000000000004">
      <c r="A9" t="s">
        <v>44</v>
      </c>
      <c r="B9" s="5">
        <f>(B4*0.5)+(B5*0.25)</f>
        <v>17</v>
      </c>
      <c r="C9" s="5">
        <f t="shared" ref="C9:H9" si="2">(C4*0.5)+(C5*0.25)</f>
        <v>16</v>
      </c>
      <c r="D9" s="5">
        <f t="shared" si="2"/>
        <v>19</v>
      </c>
      <c r="E9" s="5">
        <f t="shared" si="2"/>
        <v>24.75</v>
      </c>
      <c r="F9" s="5">
        <f t="shared" si="2"/>
        <v>15.5</v>
      </c>
      <c r="G9" s="5">
        <f t="shared" si="2"/>
        <v>15.75</v>
      </c>
      <c r="H9" s="5">
        <f t="shared" si="2"/>
        <v>18</v>
      </c>
      <c r="I9" s="6"/>
      <c r="J9" s="5">
        <f>SUM(B9:H9)</f>
        <v>126</v>
      </c>
    </row>
    <row r="10" spans="1:10" x14ac:dyDescent="0.55000000000000004">
      <c r="A10" t="s">
        <v>15</v>
      </c>
      <c r="B10" s="7">
        <v>31.4</v>
      </c>
      <c r="C10" s="7">
        <v>30.1</v>
      </c>
      <c r="D10" s="7">
        <v>25.39</v>
      </c>
      <c r="E10" s="7">
        <v>24.27</v>
      </c>
      <c r="F10" s="7">
        <v>27.08</v>
      </c>
      <c r="G10" s="7">
        <v>22.03</v>
      </c>
      <c r="H10" s="7">
        <v>23.02</v>
      </c>
      <c r="I10" s="6" t="s">
        <v>16</v>
      </c>
      <c r="J10" s="5">
        <f>SUM(B10:I10)</f>
        <v>183.29000000000002</v>
      </c>
    </row>
    <row r="11" spans="1:10" x14ac:dyDescent="0.55000000000000004">
      <c r="B11" s="5"/>
      <c r="C11" s="5"/>
      <c r="D11" s="5"/>
      <c r="E11" s="5"/>
      <c r="F11" s="5"/>
      <c r="G11" s="5"/>
      <c r="H11" s="5"/>
      <c r="I11" s="6"/>
      <c r="J11" s="5"/>
    </row>
    <row r="12" spans="1:10" x14ac:dyDescent="0.55000000000000004">
      <c r="A12" s="8" t="s">
        <v>17</v>
      </c>
      <c r="B12" s="9">
        <f>B10-B9</f>
        <v>14.399999999999999</v>
      </c>
      <c r="C12" s="9">
        <f t="shared" ref="C12:H12" si="3">C10-C9</f>
        <v>14.100000000000001</v>
      </c>
      <c r="D12" s="9">
        <f t="shared" si="3"/>
        <v>6.3900000000000006</v>
      </c>
      <c r="E12" s="9">
        <f t="shared" si="3"/>
        <v>-0.48000000000000043</v>
      </c>
      <c r="F12" s="9">
        <f t="shared" si="3"/>
        <v>11.579999999999998</v>
      </c>
      <c r="G12" s="9">
        <f t="shared" si="3"/>
        <v>6.2800000000000011</v>
      </c>
      <c r="H12" s="9">
        <f t="shared" si="3"/>
        <v>5.0199999999999996</v>
      </c>
      <c r="I12" s="10"/>
      <c r="J12" s="5">
        <f>SUM(B12:H12)</f>
        <v>57.289999999999992</v>
      </c>
    </row>
    <row r="13" spans="1:10" x14ac:dyDescent="0.55000000000000004">
      <c r="A13" s="8"/>
      <c r="B13" s="5"/>
      <c r="C13" s="5"/>
      <c r="D13" s="5"/>
      <c r="E13" s="5"/>
      <c r="F13" s="5"/>
      <c r="G13" s="5"/>
      <c r="H13" s="5"/>
      <c r="I13" s="6"/>
      <c r="J13" s="5"/>
    </row>
    <row r="14" spans="1:10" x14ac:dyDescent="0.55000000000000004">
      <c r="A14" t="s">
        <v>18</v>
      </c>
      <c r="B14" s="11">
        <f>+B10*9.5</f>
        <v>298.3</v>
      </c>
      <c r="C14" s="11">
        <f t="shared" ref="C14:H14" si="4">+C10*9.5</f>
        <v>285.95</v>
      </c>
      <c r="D14" s="11">
        <f t="shared" si="4"/>
        <v>241.20500000000001</v>
      </c>
      <c r="E14" s="11">
        <f t="shared" si="4"/>
        <v>230.565</v>
      </c>
      <c r="F14" s="11">
        <f t="shared" si="4"/>
        <v>257.26</v>
      </c>
      <c r="G14" s="11">
        <f t="shared" si="4"/>
        <v>209.28500000000003</v>
      </c>
      <c r="H14" s="11">
        <f t="shared" si="4"/>
        <v>218.69</v>
      </c>
      <c r="I14" s="12"/>
      <c r="J14" s="11">
        <f>SUM(B14:H14)</f>
        <v>1741.2550000000001</v>
      </c>
    </row>
    <row r="15" spans="1:10" ht="14.7" thickBot="1" x14ac:dyDescent="0.6">
      <c r="B15" s="11"/>
      <c r="C15" s="11"/>
      <c r="D15" s="11"/>
      <c r="E15" s="11"/>
      <c r="F15" s="11"/>
      <c r="G15" s="11"/>
      <c r="H15" s="11"/>
      <c r="I15" s="12"/>
      <c r="J15" s="11"/>
    </row>
    <row r="16" spans="1:10" ht="14.7" thickBot="1" x14ac:dyDescent="0.6">
      <c r="A16" t="s">
        <v>19</v>
      </c>
      <c r="B16" s="13">
        <f>+B14/B8</f>
        <v>7.8500000000000005</v>
      </c>
      <c r="C16" s="13">
        <f t="shared" ref="C16:H16" si="5">+C14/C8</f>
        <v>6.9743902439024383</v>
      </c>
      <c r="D16" s="13">
        <f t="shared" si="5"/>
        <v>4.9225510204081635</v>
      </c>
      <c r="E16" s="13">
        <f t="shared" si="5"/>
        <v>4.2697222222222218</v>
      </c>
      <c r="F16" s="13">
        <f t="shared" si="5"/>
        <v>6.4314999999999998</v>
      </c>
      <c r="G16" s="13">
        <f t="shared" si="5"/>
        <v>5.6563513513513524</v>
      </c>
      <c r="H16" s="13">
        <f t="shared" si="5"/>
        <v>5.6074358974358978</v>
      </c>
      <c r="I16" s="14"/>
      <c r="J16" s="15">
        <f>+J14/J8</f>
        <v>5.8431375838926174</v>
      </c>
    </row>
    <row r="17" spans="1:10" x14ac:dyDescent="0.55000000000000004">
      <c r="B17" s="5"/>
      <c r="C17" s="5"/>
      <c r="D17" s="5"/>
      <c r="E17" s="5"/>
      <c r="F17" s="5"/>
      <c r="G17" s="5"/>
      <c r="H17" s="5"/>
      <c r="I17" s="6"/>
      <c r="J17" s="11"/>
    </row>
    <row r="18" spans="1:10" x14ac:dyDescent="0.55000000000000004">
      <c r="A18" t="s">
        <v>20</v>
      </c>
      <c r="B18" s="16"/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2"/>
      <c r="J18" s="18">
        <f>SUM(B18:H18)</f>
        <v>0</v>
      </c>
    </row>
    <row r="19" spans="1:10" x14ac:dyDescent="0.55000000000000004">
      <c r="A19" t="s">
        <v>21</v>
      </c>
      <c r="B19" s="11">
        <f>B18*11</f>
        <v>0</v>
      </c>
      <c r="C19" s="11">
        <f>C18*11</f>
        <v>0</v>
      </c>
      <c r="D19" s="11">
        <f t="shared" ref="D19:G19" si="6">D18*14</f>
        <v>0</v>
      </c>
      <c r="E19" s="11">
        <f t="shared" si="6"/>
        <v>0</v>
      </c>
      <c r="F19" s="11">
        <f t="shared" si="6"/>
        <v>0</v>
      </c>
      <c r="G19" s="11">
        <f t="shared" si="6"/>
        <v>0</v>
      </c>
      <c r="H19" s="11">
        <f>H18*14</f>
        <v>0</v>
      </c>
      <c r="I19" s="12"/>
      <c r="J19" s="18">
        <f>SUM(B19:H19)</f>
        <v>0</v>
      </c>
    </row>
    <row r="20" spans="1:10" ht="14.7" thickBot="1" x14ac:dyDescent="0.6">
      <c r="A20" s="8"/>
      <c r="B20" s="11"/>
      <c r="C20" s="11"/>
      <c r="D20" s="11"/>
      <c r="E20" s="11"/>
      <c r="F20" s="11"/>
      <c r="G20" s="11"/>
      <c r="H20" s="11"/>
      <c r="I20" s="12"/>
      <c r="J20" s="11"/>
    </row>
    <row r="21" spans="1:10" ht="14.7" thickBot="1" x14ac:dyDescent="0.6">
      <c r="A21" s="8" t="s">
        <v>22</v>
      </c>
      <c r="B21" s="11"/>
      <c r="C21" s="11"/>
      <c r="D21" s="11"/>
      <c r="E21" s="11"/>
      <c r="F21" s="11"/>
      <c r="G21" s="11"/>
      <c r="H21" s="11"/>
      <c r="I21" s="12"/>
      <c r="J21" s="15">
        <f>(+J14+J19)/J8</f>
        <v>5.8431375838926174</v>
      </c>
    </row>
    <row r="22" spans="1:10" x14ac:dyDescent="0.55000000000000004">
      <c r="A22" s="19" t="s">
        <v>23</v>
      </c>
      <c r="B22" s="5"/>
      <c r="C22" s="5"/>
      <c r="D22" s="5"/>
      <c r="E22" s="5"/>
      <c r="F22" s="5"/>
      <c r="G22" s="5"/>
      <c r="H22" s="5"/>
      <c r="I22" s="6"/>
      <c r="J22" s="11"/>
    </row>
    <row r="23" spans="1:10" ht="14.7" thickBot="1" x14ac:dyDescent="0.6">
      <c r="A23" s="19"/>
      <c r="B23" s="5"/>
      <c r="C23" s="5"/>
      <c r="D23" s="5"/>
      <c r="E23" s="5"/>
      <c r="F23" s="5"/>
      <c r="G23" s="5"/>
      <c r="H23" s="5"/>
      <c r="I23" s="20"/>
      <c r="J23" s="5"/>
    </row>
    <row r="24" spans="1:10" x14ac:dyDescent="0.55000000000000004">
      <c r="A24" s="21" t="s">
        <v>24</v>
      </c>
      <c r="B24" s="22"/>
      <c r="C24" s="23"/>
      <c r="D24" s="23"/>
      <c r="E24" s="23"/>
      <c r="F24" s="23"/>
      <c r="G24" s="23"/>
      <c r="H24" s="23"/>
      <c r="I24" s="24"/>
      <c r="J24" s="25">
        <f>+J4+J5</f>
        <v>298</v>
      </c>
    </row>
    <row r="25" spans="1:10" x14ac:dyDescent="0.55000000000000004">
      <c r="A25" s="26" t="s">
        <v>25</v>
      </c>
      <c r="B25" s="27"/>
      <c r="C25" s="28"/>
      <c r="D25" s="28"/>
      <c r="E25" s="28"/>
      <c r="F25" s="28"/>
      <c r="G25" s="28"/>
      <c r="H25" s="28"/>
      <c r="I25" s="24"/>
      <c r="J25" s="29">
        <f>+J6</f>
        <v>0</v>
      </c>
    </row>
    <row r="26" spans="1:10" x14ac:dyDescent="0.55000000000000004">
      <c r="A26" s="26" t="s">
        <v>26</v>
      </c>
      <c r="B26" s="27"/>
      <c r="C26" s="28"/>
      <c r="D26" s="28"/>
      <c r="E26" s="28"/>
      <c r="F26" s="28"/>
      <c r="G26" s="28"/>
      <c r="H26" s="28"/>
      <c r="I26" s="24"/>
      <c r="J26" s="29">
        <f>+J9</f>
        <v>126</v>
      </c>
    </row>
    <row r="27" spans="1:10" x14ac:dyDescent="0.55000000000000004">
      <c r="A27" s="26" t="s">
        <v>27</v>
      </c>
      <c r="B27" s="27"/>
      <c r="C27" s="28"/>
      <c r="D27" s="28"/>
      <c r="E27" s="28"/>
      <c r="F27" s="28"/>
      <c r="G27" s="28"/>
      <c r="H27" s="28"/>
      <c r="I27" s="24"/>
      <c r="J27" s="29">
        <f>+J10</f>
        <v>183.29000000000002</v>
      </c>
    </row>
    <row r="28" spans="1:10" ht="14.7" thickBot="1" x14ac:dyDescent="0.6">
      <c r="A28" s="30" t="s">
        <v>28</v>
      </c>
      <c r="B28" s="31"/>
      <c r="C28" s="32"/>
      <c r="D28" s="32"/>
      <c r="E28" s="32"/>
      <c r="F28" s="32"/>
      <c r="G28" s="32"/>
      <c r="H28" s="32"/>
      <c r="I28" s="33"/>
      <c r="J28" s="34">
        <f>+J27-J26</f>
        <v>57.29000000000002</v>
      </c>
    </row>
    <row r="29" spans="1:10" x14ac:dyDescent="0.55000000000000004">
      <c r="A29" s="35" t="s">
        <v>29</v>
      </c>
      <c r="B29" s="27"/>
      <c r="C29" s="28"/>
      <c r="D29" s="28"/>
      <c r="E29" s="28"/>
      <c r="F29" s="28"/>
      <c r="G29" s="28"/>
      <c r="H29" s="28"/>
      <c r="I29" s="24"/>
      <c r="J29" s="36">
        <f>9.5*J28</f>
        <v>544.25500000000022</v>
      </c>
    </row>
    <row r="30" spans="1:10" x14ac:dyDescent="0.55000000000000004">
      <c r="I30" s="2"/>
    </row>
    <row r="31" spans="1:10" x14ac:dyDescent="0.55000000000000004">
      <c r="A31" s="27" t="s">
        <v>30</v>
      </c>
      <c r="B31" s="37"/>
      <c r="C31" s="37"/>
      <c r="D31" s="37"/>
      <c r="E31" s="37"/>
      <c r="F31" s="37"/>
      <c r="G31" s="37"/>
      <c r="H31" s="37"/>
      <c r="I31" s="24"/>
    </row>
    <row r="32" spans="1:10" x14ac:dyDescent="0.55000000000000004">
      <c r="A32" s="27" t="s">
        <v>16</v>
      </c>
    </row>
    <row r="33" spans="1:1" x14ac:dyDescent="0.55000000000000004">
      <c r="A33" s="27"/>
    </row>
    <row r="34" spans="1:1" x14ac:dyDescent="0.55000000000000004">
      <c r="A34" s="27" t="s">
        <v>16</v>
      </c>
    </row>
    <row r="35" spans="1:1" x14ac:dyDescent="0.55000000000000004">
      <c r="A35" s="27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5F95-59E7-48DD-A8E0-CAC2902564CD}">
  <dimension ref="A1:J35"/>
  <sheetViews>
    <sheetView workbookViewId="0">
      <selection sqref="A1:A1048576"/>
    </sheetView>
  </sheetViews>
  <sheetFormatPr defaultRowHeight="14.4" x14ac:dyDescent="0.55000000000000004"/>
  <cols>
    <col min="1" max="1" width="44.578125" customWidth="1"/>
    <col min="2" max="10" width="10.578125" customWidth="1"/>
  </cols>
  <sheetData>
    <row r="1" spans="1:10" x14ac:dyDescent="0.55000000000000004">
      <c r="D1" s="1" t="s">
        <v>0</v>
      </c>
      <c r="I1" s="2"/>
    </row>
    <row r="2" spans="1:10" x14ac:dyDescent="0.55000000000000004">
      <c r="A2" t="s">
        <v>1</v>
      </c>
      <c r="B2" s="3">
        <v>43248</v>
      </c>
      <c r="C2" s="3">
        <v>43249</v>
      </c>
      <c r="D2" s="3">
        <v>43250</v>
      </c>
      <c r="E2" s="3">
        <v>43251</v>
      </c>
      <c r="F2" s="3">
        <v>43252</v>
      </c>
      <c r="G2" s="3">
        <v>43253</v>
      </c>
      <c r="H2" s="3">
        <v>43254</v>
      </c>
      <c r="I2" s="4"/>
      <c r="J2" s="5"/>
    </row>
    <row r="3" spans="1:10" x14ac:dyDescent="0.55000000000000004">
      <c r="A3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/>
      <c r="J3" s="5" t="s">
        <v>10</v>
      </c>
    </row>
    <row r="4" spans="1:10" x14ac:dyDescent="0.55000000000000004">
      <c r="A4" t="s">
        <v>11</v>
      </c>
      <c r="B4" s="7">
        <v>30</v>
      </c>
      <c r="C4" s="7">
        <v>23</v>
      </c>
      <c r="D4" s="7">
        <v>27</v>
      </c>
      <c r="E4" s="7">
        <v>45</v>
      </c>
      <c r="F4" s="7">
        <v>22</v>
      </c>
      <c r="G4" s="7">
        <v>26</v>
      </c>
      <c r="H4" s="7">
        <v>33</v>
      </c>
      <c r="I4" s="6"/>
      <c r="J4" s="5">
        <f>SUM(B4:H4)</f>
        <v>206</v>
      </c>
    </row>
    <row r="5" spans="1:10" x14ac:dyDescent="0.55000000000000004">
      <c r="A5" t="s">
        <v>12</v>
      </c>
      <c r="B5" s="7">
        <v>8</v>
      </c>
      <c r="C5" s="7">
        <v>18</v>
      </c>
      <c r="D5" s="7">
        <v>22</v>
      </c>
      <c r="E5" s="7">
        <v>9</v>
      </c>
      <c r="F5" s="7">
        <v>18</v>
      </c>
      <c r="G5" s="7">
        <v>11</v>
      </c>
      <c r="H5" s="7">
        <v>6</v>
      </c>
      <c r="I5" s="6"/>
      <c r="J5" s="5">
        <f t="shared" ref="J5:J6" si="0">SUM(B5:H5)</f>
        <v>92</v>
      </c>
    </row>
    <row r="6" spans="1:10" x14ac:dyDescent="0.55000000000000004">
      <c r="A6" t="s">
        <v>13</v>
      </c>
      <c r="B6" s="7"/>
      <c r="C6" s="7"/>
      <c r="D6" s="7"/>
      <c r="E6" s="7"/>
      <c r="F6" s="7"/>
      <c r="G6" s="7"/>
      <c r="H6" s="7"/>
      <c r="I6" s="6"/>
      <c r="J6" s="5">
        <f t="shared" si="0"/>
        <v>0</v>
      </c>
    </row>
    <row r="7" spans="1:10" x14ac:dyDescent="0.55000000000000004">
      <c r="B7" s="5"/>
      <c r="C7" s="5"/>
      <c r="D7" s="5"/>
      <c r="E7" s="5"/>
      <c r="F7" s="5"/>
      <c r="G7" s="5"/>
      <c r="H7" s="5"/>
      <c r="I7" s="6"/>
      <c r="J7" s="5"/>
    </row>
    <row r="8" spans="1:10" x14ac:dyDescent="0.55000000000000004">
      <c r="A8" t="s">
        <v>14</v>
      </c>
      <c r="B8" s="5">
        <f>B4+B5</f>
        <v>38</v>
      </c>
      <c r="C8" s="5">
        <f t="shared" ref="C8:H8" si="1">C4+C5</f>
        <v>41</v>
      </c>
      <c r="D8" s="5">
        <f t="shared" si="1"/>
        <v>49</v>
      </c>
      <c r="E8" s="5">
        <f t="shared" si="1"/>
        <v>54</v>
      </c>
      <c r="F8" s="5">
        <f t="shared" si="1"/>
        <v>40</v>
      </c>
      <c r="G8" s="5">
        <f t="shared" si="1"/>
        <v>37</v>
      </c>
      <c r="H8" s="5">
        <f t="shared" si="1"/>
        <v>39</v>
      </c>
      <c r="I8" s="6"/>
      <c r="J8" s="5">
        <f>SUM(B8:H8)</f>
        <v>298</v>
      </c>
    </row>
    <row r="9" spans="1:10" x14ac:dyDescent="0.55000000000000004">
      <c r="A9" t="s">
        <v>44</v>
      </c>
      <c r="B9" s="5">
        <f>(B4*0.5)+(B5*0.25)</f>
        <v>17</v>
      </c>
      <c r="C9" s="5">
        <f t="shared" ref="C9:H9" si="2">(C4*0.5)+(C5*0.25)</f>
        <v>16</v>
      </c>
      <c r="D9" s="5">
        <f t="shared" si="2"/>
        <v>19</v>
      </c>
      <c r="E9" s="5">
        <f t="shared" si="2"/>
        <v>24.75</v>
      </c>
      <c r="F9" s="5">
        <f t="shared" si="2"/>
        <v>15.5</v>
      </c>
      <c r="G9" s="5">
        <f t="shared" si="2"/>
        <v>15.75</v>
      </c>
      <c r="H9" s="5">
        <f t="shared" si="2"/>
        <v>18</v>
      </c>
      <c r="I9" s="6"/>
      <c r="J9" s="5">
        <f>SUM(B9:H9)</f>
        <v>126</v>
      </c>
    </row>
    <row r="10" spans="1:10" x14ac:dyDescent="0.55000000000000004">
      <c r="A10" t="s">
        <v>15</v>
      </c>
      <c r="B10" s="7">
        <v>31.4</v>
      </c>
      <c r="C10" s="7">
        <v>30.1</v>
      </c>
      <c r="D10" s="7">
        <v>25.39</v>
      </c>
      <c r="E10" s="7">
        <v>24.27</v>
      </c>
      <c r="F10" s="7">
        <v>27.08</v>
      </c>
      <c r="G10" s="7">
        <v>22.03</v>
      </c>
      <c r="H10" s="7">
        <v>23.02</v>
      </c>
      <c r="I10" s="6" t="s">
        <v>16</v>
      </c>
      <c r="J10" s="5">
        <f>SUM(B10:I10)</f>
        <v>183.29000000000002</v>
      </c>
    </row>
    <row r="11" spans="1:10" x14ac:dyDescent="0.55000000000000004">
      <c r="B11" s="5"/>
      <c r="C11" s="5"/>
      <c r="D11" s="5"/>
      <c r="E11" s="5"/>
      <c r="F11" s="5"/>
      <c r="G11" s="5"/>
      <c r="H11" s="5"/>
      <c r="I11" s="6"/>
      <c r="J11" s="5"/>
    </row>
    <row r="12" spans="1:10" x14ac:dyDescent="0.55000000000000004">
      <c r="A12" s="8" t="s">
        <v>17</v>
      </c>
      <c r="B12" s="9">
        <f>B10-B9</f>
        <v>14.399999999999999</v>
      </c>
      <c r="C12" s="9">
        <f t="shared" ref="C12:H12" si="3">C10-C9</f>
        <v>14.100000000000001</v>
      </c>
      <c r="D12" s="9">
        <f t="shared" si="3"/>
        <v>6.3900000000000006</v>
      </c>
      <c r="E12" s="9">
        <f t="shared" si="3"/>
        <v>-0.48000000000000043</v>
      </c>
      <c r="F12" s="9">
        <f t="shared" si="3"/>
        <v>11.579999999999998</v>
      </c>
      <c r="G12" s="9">
        <f t="shared" si="3"/>
        <v>6.2800000000000011</v>
      </c>
      <c r="H12" s="9">
        <f t="shared" si="3"/>
        <v>5.0199999999999996</v>
      </c>
      <c r="I12" s="10"/>
      <c r="J12" s="5">
        <f>SUM(B12:H12)</f>
        <v>57.289999999999992</v>
      </c>
    </row>
    <row r="13" spans="1:10" x14ac:dyDescent="0.55000000000000004">
      <c r="A13" s="8"/>
      <c r="B13" s="5"/>
      <c r="C13" s="5"/>
      <c r="D13" s="5"/>
      <c r="E13" s="5"/>
      <c r="F13" s="5"/>
      <c r="G13" s="5"/>
      <c r="H13" s="5"/>
      <c r="I13" s="6"/>
      <c r="J13" s="5"/>
    </row>
    <row r="14" spans="1:10" x14ac:dyDescent="0.55000000000000004">
      <c r="A14" t="s">
        <v>18</v>
      </c>
      <c r="B14" s="11">
        <f>+B10*9.5</f>
        <v>298.3</v>
      </c>
      <c r="C14" s="11">
        <f t="shared" ref="C14:H14" si="4">+C10*9.5</f>
        <v>285.95</v>
      </c>
      <c r="D14" s="11">
        <f t="shared" si="4"/>
        <v>241.20500000000001</v>
      </c>
      <c r="E14" s="11">
        <f t="shared" si="4"/>
        <v>230.565</v>
      </c>
      <c r="F14" s="11">
        <f t="shared" si="4"/>
        <v>257.26</v>
      </c>
      <c r="G14" s="11">
        <f t="shared" si="4"/>
        <v>209.28500000000003</v>
      </c>
      <c r="H14" s="11">
        <f t="shared" si="4"/>
        <v>218.69</v>
      </c>
      <c r="I14" s="12"/>
      <c r="J14" s="11">
        <f>SUM(B14:H14)</f>
        <v>1741.2550000000001</v>
      </c>
    </row>
    <row r="15" spans="1:10" ht="14.7" thickBot="1" x14ac:dyDescent="0.6">
      <c r="B15" s="11"/>
      <c r="C15" s="11"/>
      <c r="D15" s="11"/>
      <c r="E15" s="11"/>
      <c r="F15" s="11"/>
      <c r="G15" s="11"/>
      <c r="H15" s="11"/>
      <c r="I15" s="12"/>
      <c r="J15" s="11"/>
    </row>
    <row r="16" spans="1:10" ht="14.7" thickBot="1" x14ac:dyDescent="0.6">
      <c r="A16" t="s">
        <v>19</v>
      </c>
      <c r="B16" s="13">
        <f>+B14/B8</f>
        <v>7.8500000000000005</v>
      </c>
      <c r="C16" s="13">
        <f t="shared" ref="C16:H16" si="5">+C14/C8</f>
        <v>6.9743902439024383</v>
      </c>
      <c r="D16" s="13">
        <f t="shared" si="5"/>
        <v>4.9225510204081635</v>
      </c>
      <c r="E16" s="13">
        <f t="shared" si="5"/>
        <v>4.2697222222222218</v>
      </c>
      <c r="F16" s="13">
        <f t="shared" si="5"/>
        <v>6.4314999999999998</v>
      </c>
      <c r="G16" s="13">
        <f t="shared" si="5"/>
        <v>5.6563513513513524</v>
      </c>
      <c r="H16" s="13">
        <f t="shared" si="5"/>
        <v>5.6074358974358978</v>
      </c>
      <c r="I16" s="14"/>
      <c r="J16" s="15">
        <f>+J14/J8</f>
        <v>5.8431375838926174</v>
      </c>
    </row>
    <row r="17" spans="1:10" x14ac:dyDescent="0.55000000000000004">
      <c r="B17" s="5"/>
      <c r="C17" s="5"/>
      <c r="D17" s="5"/>
      <c r="E17" s="5"/>
      <c r="F17" s="5"/>
      <c r="G17" s="5"/>
      <c r="H17" s="5"/>
      <c r="I17" s="6"/>
      <c r="J17" s="11"/>
    </row>
    <row r="18" spans="1:10" x14ac:dyDescent="0.55000000000000004">
      <c r="A18" t="s">
        <v>20</v>
      </c>
      <c r="B18" s="16"/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2"/>
      <c r="J18" s="18">
        <f>SUM(B18:H18)</f>
        <v>0</v>
      </c>
    </row>
    <row r="19" spans="1:10" x14ac:dyDescent="0.55000000000000004">
      <c r="A19" t="s">
        <v>21</v>
      </c>
      <c r="B19" s="11">
        <f>B18*11</f>
        <v>0</v>
      </c>
      <c r="C19" s="11">
        <f>C18*11</f>
        <v>0</v>
      </c>
      <c r="D19" s="11">
        <f t="shared" ref="D19:G19" si="6">D18*14</f>
        <v>0</v>
      </c>
      <c r="E19" s="11">
        <f t="shared" si="6"/>
        <v>0</v>
      </c>
      <c r="F19" s="11">
        <f t="shared" si="6"/>
        <v>0</v>
      </c>
      <c r="G19" s="11">
        <f t="shared" si="6"/>
        <v>0</v>
      </c>
      <c r="H19" s="11">
        <f>H18*14</f>
        <v>0</v>
      </c>
      <c r="I19" s="12"/>
      <c r="J19" s="18">
        <f>SUM(B19:H19)</f>
        <v>0</v>
      </c>
    </row>
    <row r="20" spans="1:10" ht="14.7" thickBot="1" x14ac:dyDescent="0.6">
      <c r="A20" s="8"/>
      <c r="B20" s="11"/>
      <c r="C20" s="11"/>
      <c r="D20" s="11"/>
      <c r="E20" s="11"/>
      <c r="F20" s="11"/>
      <c r="G20" s="11"/>
      <c r="H20" s="11"/>
      <c r="I20" s="12"/>
      <c r="J20" s="11"/>
    </row>
    <row r="21" spans="1:10" ht="14.7" thickBot="1" x14ac:dyDescent="0.6">
      <c r="A21" s="8" t="s">
        <v>22</v>
      </c>
      <c r="B21" s="11"/>
      <c r="C21" s="11"/>
      <c r="D21" s="11"/>
      <c r="E21" s="11"/>
      <c r="F21" s="11"/>
      <c r="G21" s="11"/>
      <c r="H21" s="11"/>
      <c r="I21" s="12"/>
      <c r="J21" s="15">
        <f>(+J14+J19)/J8</f>
        <v>5.8431375838926174</v>
      </c>
    </row>
    <row r="22" spans="1:10" x14ac:dyDescent="0.55000000000000004">
      <c r="A22" s="19" t="s">
        <v>23</v>
      </c>
      <c r="B22" s="5"/>
      <c r="C22" s="5"/>
      <c r="D22" s="5"/>
      <c r="E22" s="5"/>
      <c r="F22" s="5"/>
      <c r="G22" s="5"/>
      <c r="H22" s="5"/>
      <c r="I22" s="6"/>
      <c r="J22" s="11"/>
    </row>
    <row r="23" spans="1:10" ht="14.7" thickBot="1" x14ac:dyDescent="0.6">
      <c r="A23" s="19"/>
      <c r="B23" s="5"/>
      <c r="C23" s="5"/>
      <c r="D23" s="5"/>
      <c r="E23" s="5"/>
      <c r="F23" s="5"/>
      <c r="G23" s="5"/>
      <c r="H23" s="5"/>
      <c r="I23" s="20"/>
      <c r="J23" s="5"/>
    </row>
    <row r="24" spans="1:10" x14ac:dyDescent="0.55000000000000004">
      <c r="A24" s="21" t="s">
        <v>24</v>
      </c>
      <c r="B24" s="22"/>
      <c r="C24" s="23"/>
      <c r="D24" s="23"/>
      <c r="E24" s="23"/>
      <c r="F24" s="23"/>
      <c r="G24" s="23"/>
      <c r="H24" s="23"/>
      <c r="I24" s="24"/>
      <c r="J24" s="25">
        <f>+J4+J5</f>
        <v>298</v>
      </c>
    </row>
    <row r="25" spans="1:10" x14ac:dyDescent="0.55000000000000004">
      <c r="A25" s="26" t="s">
        <v>25</v>
      </c>
      <c r="B25" s="27"/>
      <c r="C25" s="28"/>
      <c r="D25" s="28"/>
      <c r="E25" s="28"/>
      <c r="F25" s="28"/>
      <c r="G25" s="28"/>
      <c r="H25" s="28"/>
      <c r="I25" s="24"/>
      <c r="J25" s="29">
        <f>+J6</f>
        <v>0</v>
      </c>
    </row>
    <row r="26" spans="1:10" x14ac:dyDescent="0.55000000000000004">
      <c r="A26" s="26" t="s">
        <v>26</v>
      </c>
      <c r="B26" s="27"/>
      <c r="C26" s="28"/>
      <c r="D26" s="28"/>
      <c r="E26" s="28"/>
      <c r="F26" s="28"/>
      <c r="G26" s="28"/>
      <c r="H26" s="28"/>
      <c r="I26" s="24"/>
      <c r="J26" s="29">
        <f>+J9</f>
        <v>126</v>
      </c>
    </row>
    <row r="27" spans="1:10" x14ac:dyDescent="0.55000000000000004">
      <c r="A27" s="26" t="s">
        <v>27</v>
      </c>
      <c r="B27" s="27"/>
      <c r="C27" s="28"/>
      <c r="D27" s="28"/>
      <c r="E27" s="28"/>
      <c r="F27" s="28"/>
      <c r="G27" s="28"/>
      <c r="H27" s="28"/>
      <c r="I27" s="24"/>
      <c r="J27" s="29">
        <f>+J10</f>
        <v>183.29000000000002</v>
      </c>
    </row>
    <row r="28" spans="1:10" ht="14.7" thickBot="1" x14ac:dyDescent="0.6">
      <c r="A28" s="30" t="s">
        <v>28</v>
      </c>
      <c r="B28" s="31"/>
      <c r="C28" s="32"/>
      <c r="D28" s="32"/>
      <c r="E28" s="32"/>
      <c r="F28" s="32"/>
      <c r="G28" s="32"/>
      <c r="H28" s="32"/>
      <c r="I28" s="33"/>
      <c r="J28" s="34">
        <f>+J27-J26</f>
        <v>57.29000000000002</v>
      </c>
    </row>
    <row r="29" spans="1:10" x14ac:dyDescent="0.55000000000000004">
      <c r="A29" s="35" t="s">
        <v>29</v>
      </c>
      <c r="B29" s="27"/>
      <c r="C29" s="28"/>
      <c r="D29" s="28"/>
      <c r="E29" s="28"/>
      <c r="F29" s="28"/>
      <c r="G29" s="28"/>
      <c r="H29" s="28"/>
      <c r="I29" s="24"/>
      <c r="J29" s="36">
        <f>9.5*J28</f>
        <v>544.25500000000022</v>
      </c>
    </row>
    <row r="30" spans="1:10" x14ac:dyDescent="0.55000000000000004">
      <c r="I30" s="2"/>
    </row>
    <row r="31" spans="1:10" x14ac:dyDescent="0.55000000000000004">
      <c r="A31" s="27" t="s">
        <v>30</v>
      </c>
      <c r="B31" s="37"/>
      <c r="C31" s="37"/>
      <c r="D31" s="37"/>
      <c r="E31" s="37"/>
      <c r="F31" s="37"/>
      <c r="G31" s="37"/>
      <c r="H31" s="37"/>
      <c r="I31" s="24"/>
    </row>
    <row r="32" spans="1:10" x14ac:dyDescent="0.55000000000000004">
      <c r="A32" s="27" t="s">
        <v>16</v>
      </c>
    </row>
    <row r="33" spans="1:1" x14ac:dyDescent="0.55000000000000004">
      <c r="A33" s="27"/>
    </row>
    <row r="34" spans="1:1" x14ac:dyDescent="0.55000000000000004">
      <c r="A34" s="27" t="s">
        <v>16</v>
      </c>
    </row>
    <row r="35" spans="1:1" x14ac:dyDescent="0.55000000000000004">
      <c r="A35" s="27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0F9A1-4383-4000-B302-0DC8AA8E7767}">
  <dimension ref="A1:J35"/>
  <sheetViews>
    <sheetView workbookViewId="0">
      <selection sqref="A1:A1048576"/>
    </sheetView>
  </sheetViews>
  <sheetFormatPr defaultRowHeight="14.4" x14ac:dyDescent="0.55000000000000004"/>
  <cols>
    <col min="1" max="1" width="44.578125" customWidth="1"/>
    <col min="2" max="10" width="10.578125" customWidth="1"/>
  </cols>
  <sheetData>
    <row r="1" spans="1:10" x14ac:dyDescent="0.55000000000000004">
      <c r="D1" s="1" t="s">
        <v>41</v>
      </c>
      <c r="I1" s="2"/>
    </row>
    <row r="2" spans="1:10" x14ac:dyDescent="0.55000000000000004">
      <c r="A2" t="s">
        <v>1</v>
      </c>
      <c r="B2" s="3">
        <v>43248</v>
      </c>
      <c r="C2" s="3">
        <v>43249</v>
      </c>
      <c r="D2" s="3">
        <v>43250</v>
      </c>
      <c r="E2" s="3">
        <v>43251</v>
      </c>
      <c r="F2" s="3">
        <v>43252</v>
      </c>
      <c r="G2" s="3">
        <v>43253</v>
      </c>
      <c r="H2" s="3">
        <v>43254</v>
      </c>
      <c r="I2" s="4"/>
      <c r="J2" s="5"/>
    </row>
    <row r="3" spans="1:10" x14ac:dyDescent="0.55000000000000004">
      <c r="A3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/>
      <c r="J3" s="5" t="s">
        <v>10</v>
      </c>
    </row>
    <row r="4" spans="1:10" x14ac:dyDescent="0.55000000000000004">
      <c r="A4" t="s">
        <v>11</v>
      </c>
      <c r="B4" s="7">
        <v>30</v>
      </c>
      <c r="C4" s="7">
        <v>23</v>
      </c>
      <c r="D4" s="7">
        <v>27</v>
      </c>
      <c r="E4" s="7">
        <v>45</v>
      </c>
      <c r="F4" s="7">
        <v>22</v>
      </c>
      <c r="G4" s="7">
        <v>26</v>
      </c>
      <c r="H4" s="7">
        <v>33</v>
      </c>
      <c r="I4" s="6"/>
      <c r="J4" s="5">
        <f>SUM(B4:H4)</f>
        <v>206</v>
      </c>
    </row>
    <row r="5" spans="1:10" x14ac:dyDescent="0.55000000000000004">
      <c r="A5" t="s">
        <v>12</v>
      </c>
      <c r="B5" s="7">
        <v>8</v>
      </c>
      <c r="C5" s="7">
        <v>18</v>
      </c>
      <c r="D5" s="7">
        <v>22</v>
      </c>
      <c r="E5" s="7">
        <v>9</v>
      </c>
      <c r="F5" s="7">
        <v>18</v>
      </c>
      <c r="G5" s="7">
        <v>11</v>
      </c>
      <c r="H5" s="7">
        <v>6</v>
      </c>
      <c r="I5" s="6"/>
      <c r="J5" s="5">
        <f t="shared" ref="J5:J6" si="0">SUM(B5:H5)</f>
        <v>92</v>
      </c>
    </row>
    <row r="6" spans="1:10" x14ac:dyDescent="0.55000000000000004">
      <c r="A6" t="s">
        <v>13</v>
      </c>
      <c r="B6" s="7"/>
      <c r="C6" s="7"/>
      <c r="D6" s="7"/>
      <c r="E6" s="7"/>
      <c r="F6" s="7"/>
      <c r="G6" s="7"/>
      <c r="H6" s="7"/>
      <c r="I6" s="6"/>
      <c r="J6" s="5">
        <f t="shared" si="0"/>
        <v>0</v>
      </c>
    </row>
    <row r="7" spans="1:10" x14ac:dyDescent="0.55000000000000004">
      <c r="B7" s="5"/>
      <c r="C7" s="5"/>
      <c r="D7" s="5"/>
      <c r="E7" s="5"/>
      <c r="F7" s="5"/>
      <c r="G7" s="5"/>
      <c r="H7" s="5"/>
      <c r="I7" s="6"/>
      <c r="J7" s="5"/>
    </row>
    <row r="8" spans="1:10" x14ac:dyDescent="0.55000000000000004">
      <c r="A8" t="s">
        <v>14</v>
      </c>
      <c r="B8" s="5">
        <f>B4+B5</f>
        <v>38</v>
      </c>
      <c r="C8" s="5">
        <f t="shared" ref="C8:H8" si="1">C4+C5</f>
        <v>41</v>
      </c>
      <c r="D8" s="5">
        <f t="shared" si="1"/>
        <v>49</v>
      </c>
      <c r="E8" s="5">
        <f t="shared" si="1"/>
        <v>54</v>
      </c>
      <c r="F8" s="5">
        <f t="shared" si="1"/>
        <v>40</v>
      </c>
      <c r="G8" s="5">
        <f t="shared" si="1"/>
        <v>37</v>
      </c>
      <c r="H8" s="5">
        <f t="shared" si="1"/>
        <v>39</v>
      </c>
      <c r="I8" s="6"/>
      <c r="J8" s="5">
        <f>SUM(B8:H8)</f>
        <v>298</v>
      </c>
    </row>
    <row r="9" spans="1:10" x14ac:dyDescent="0.55000000000000004">
      <c r="A9" t="s">
        <v>44</v>
      </c>
      <c r="B9" s="5">
        <f>(B4*0.5)+(B5*0.25)</f>
        <v>17</v>
      </c>
      <c r="C9" s="5">
        <f t="shared" ref="C9:H9" si="2">(C4*0.5)+(C5*0.25)</f>
        <v>16</v>
      </c>
      <c r="D9" s="5">
        <f t="shared" si="2"/>
        <v>19</v>
      </c>
      <c r="E9" s="5">
        <f t="shared" si="2"/>
        <v>24.75</v>
      </c>
      <c r="F9" s="5">
        <f t="shared" si="2"/>
        <v>15.5</v>
      </c>
      <c r="G9" s="5">
        <f t="shared" si="2"/>
        <v>15.75</v>
      </c>
      <c r="H9" s="5">
        <f t="shared" si="2"/>
        <v>18</v>
      </c>
      <c r="I9" s="6"/>
      <c r="J9" s="5">
        <f>SUM(B9:H9)</f>
        <v>126</v>
      </c>
    </row>
    <row r="10" spans="1:10" x14ac:dyDescent="0.55000000000000004">
      <c r="A10" t="s">
        <v>15</v>
      </c>
      <c r="B10" s="7">
        <v>31.4</v>
      </c>
      <c r="C10" s="7">
        <v>30.1</v>
      </c>
      <c r="D10" s="7">
        <v>25.39</v>
      </c>
      <c r="E10" s="7">
        <v>24.27</v>
      </c>
      <c r="F10" s="7">
        <v>27.08</v>
      </c>
      <c r="G10" s="7">
        <v>22.03</v>
      </c>
      <c r="H10" s="7">
        <v>23.02</v>
      </c>
      <c r="I10" s="6" t="s">
        <v>16</v>
      </c>
      <c r="J10" s="5">
        <f>SUM(B10:I10)</f>
        <v>183.29000000000002</v>
      </c>
    </row>
    <row r="11" spans="1:10" x14ac:dyDescent="0.55000000000000004">
      <c r="B11" s="5"/>
      <c r="C11" s="5"/>
      <c r="D11" s="5"/>
      <c r="E11" s="5"/>
      <c r="F11" s="5"/>
      <c r="G11" s="5"/>
      <c r="H11" s="5"/>
      <c r="I11" s="6"/>
      <c r="J11" s="5"/>
    </row>
    <row r="12" spans="1:10" x14ac:dyDescent="0.55000000000000004">
      <c r="A12" s="8" t="s">
        <v>17</v>
      </c>
      <c r="B12" s="9">
        <f>B10-B9</f>
        <v>14.399999999999999</v>
      </c>
      <c r="C12" s="9">
        <f t="shared" ref="C12:H12" si="3">C10-C9</f>
        <v>14.100000000000001</v>
      </c>
      <c r="D12" s="9">
        <f t="shared" si="3"/>
        <v>6.3900000000000006</v>
      </c>
      <c r="E12" s="9">
        <f t="shared" si="3"/>
        <v>-0.48000000000000043</v>
      </c>
      <c r="F12" s="9">
        <f t="shared" si="3"/>
        <v>11.579999999999998</v>
      </c>
      <c r="G12" s="9">
        <f t="shared" si="3"/>
        <v>6.2800000000000011</v>
      </c>
      <c r="H12" s="9">
        <f t="shared" si="3"/>
        <v>5.0199999999999996</v>
      </c>
      <c r="I12" s="10"/>
      <c r="J12" s="5">
        <f>SUM(B12:H12)</f>
        <v>57.289999999999992</v>
      </c>
    </row>
    <row r="13" spans="1:10" x14ac:dyDescent="0.55000000000000004">
      <c r="A13" s="8"/>
      <c r="B13" s="5"/>
      <c r="C13" s="5"/>
      <c r="D13" s="5"/>
      <c r="E13" s="5"/>
      <c r="F13" s="5"/>
      <c r="G13" s="5"/>
      <c r="H13" s="5"/>
      <c r="I13" s="6"/>
      <c r="J13" s="5"/>
    </row>
    <row r="14" spans="1:10" x14ac:dyDescent="0.55000000000000004">
      <c r="A14" t="s">
        <v>18</v>
      </c>
      <c r="B14" s="11">
        <f>+B10*9.5</f>
        <v>298.3</v>
      </c>
      <c r="C14" s="11">
        <f t="shared" ref="C14:H14" si="4">+C10*9.5</f>
        <v>285.95</v>
      </c>
      <c r="D14" s="11">
        <f t="shared" si="4"/>
        <v>241.20500000000001</v>
      </c>
      <c r="E14" s="11">
        <f t="shared" si="4"/>
        <v>230.565</v>
      </c>
      <c r="F14" s="11">
        <f t="shared" si="4"/>
        <v>257.26</v>
      </c>
      <c r="G14" s="11">
        <f t="shared" si="4"/>
        <v>209.28500000000003</v>
      </c>
      <c r="H14" s="11">
        <f t="shared" si="4"/>
        <v>218.69</v>
      </c>
      <c r="I14" s="12"/>
      <c r="J14" s="11">
        <f>SUM(B14:H14)</f>
        <v>1741.2550000000001</v>
      </c>
    </row>
    <row r="15" spans="1:10" ht="14.7" thickBot="1" x14ac:dyDescent="0.6">
      <c r="B15" s="11"/>
      <c r="C15" s="11"/>
      <c r="D15" s="11"/>
      <c r="E15" s="11"/>
      <c r="F15" s="11"/>
      <c r="G15" s="11"/>
      <c r="H15" s="11"/>
      <c r="I15" s="12"/>
      <c r="J15" s="11"/>
    </row>
    <row r="16" spans="1:10" ht="14.7" thickBot="1" x14ac:dyDescent="0.6">
      <c r="A16" t="s">
        <v>19</v>
      </c>
      <c r="B16" s="13">
        <f>+B14/B8</f>
        <v>7.8500000000000005</v>
      </c>
      <c r="C16" s="13">
        <f t="shared" ref="C16:H16" si="5">+C14/C8</f>
        <v>6.9743902439024383</v>
      </c>
      <c r="D16" s="13">
        <f t="shared" si="5"/>
        <v>4.9225510204081635</v>
      </c>
      <c r="E16" s="13">
        <f t="shared" si="5"/>
        <v>4.2697222222222218</v>
      </c>
      <c r="F16" s="13">
        <f t="shared" si="5"/>
        <v>6.4314999999999998</v>
      </c>
      <c r="G16" s="13">
        <f t="shared" si="5"/>
        <v>5.6563513513513524</v>
      </c>
      <c r="H16" s="13">
        <f t="shared" si="5"/>
        <v>5.6074358974358978</v>
      </c>
      <c r="I16" s="14"/>
      <c r="J16" s="15">
        <f>+J14/J8</f>
        <v>5.8431375838926174</v>
      </c>
    </row>
    <row r="17" spans="1:10" x14ac:dyDescent="0.55000000000000004">
      <c r="B17" s="5"/>
      <c r="C17" s="5"/>
      <c r="D17" s="5"/>
      <c r="E17" s="5"/>
      <c r="F17" s="5"/>
      <c r="G17" s="5"/>
      <c r="H17" s="5"/>
      <c r="I17" s="6"/>
      <c r="J17" s="11"/>
    </row>
    <row r="18" spans="1:10" x14ac:dyDescent="0.55000000000000004">
      <c r="A18" t="s">
        <v>20</v>
      </c>
      <c r="B18" s="16"/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2"/>
      <c r="J18" s="18">
        <f>SUM(B18:H18)</f>
        <v>0</v>
      </c>
    </row>
    <row r="19" spans="1:10" x14ac:dyDescent="0.55000000000000004">
      <c r="A19" t="s">
        <v>21</v>
      </c>
      <c r="B19" s="11">
        <f>B18*11</f>
        <v>0</v>
      </c>
      <c r="C19" s="11">
        <f>C18*11</f>
        <v>0</v>
      </c>
      <c r="D19" s="11">
        <f t="shared" ref="D19:G19" si="6">D18*14</f>
        <v>0</v>
      </c>
      <c r="E19" s="11">
        <f t="shared" si="6"/>
        <v>0</v>
      </c>
      <c r="F19" s="11">
        <f t="shared" si="6"/>
        <v>0</v>
      </c>
      <c r="G19" s="11">
        <f t="shared" si="6"/>
        <v>0</v>
      </c>
      <c r="H19" s="11">
        <f>H18*14</f>
        <v>0</v>
      </c>
      <c r="I19" s="12"/>
      <c r="J19" s="18">
        <f>SUM(B19:H19)</f>
        <v>0</v>
      </c>
    </row>
    <row r="20" spans="1:10" ht="14.7" thickBot="1" x14ac:dyDescent="0.6">
      <c r="A20" s="8"/>
      <c r="B20" s="11"/>
      <c r="C20" s="11"/>
      <c r="D20" s="11"/>
      <c r="E20" s="11"/>
      <c r="F20" s="11"/>
      <c r="G20" s="11"/>
      <c r="H20" s="11"/>
      <c r="I20" s="12"/>
      <c r="J20" s="11"/>
    </row>
    <row r="21" spans="1:10" ht="14.7" thickBot="1" x14ac:dyDescent="0.6">
      <c r="A21" s="8" t="s">
        <v>22</v>
      </c>
      <c r="B21" s="11"/>
      <c r="C21" s="11"/>
      <c r="D21" s="11"/>
      <c r="E21" s="11"/>
      <c r="F21" s="11"/>
      <c r="G21" s="11"/>
      <c r="H21" s="11"/>
      <c r="I21" s="12"/>
      <c r="J21" s="15">
        <f>(+J14+J19)/J8</f>
        <v>5.8431375838926174</v>
      </c>
    </row>
    <row r="22" spans="1:10" x14ac:dyDescent="0.55000000000000004">
      <c r="A22" s="19" t="s">
        <v>23</v>
      </c>
      <c r="B22" s="5"/>
      <c r="C22" s="5"/>
      <c r="D22" s="5"/>
      <c r="E22" s="5"/>
      <c r="F22" s="5"/>
      <c r="G22" s="5"/>
      <c r="H22" s="5"/>
      <c r="I22" s="6"/>
      <c r="J22" s="11"/>
    </row>
    <row r="23" spans="1:10" ht="14.7" thickBot="1" x14ac:dyDescent="0.6">
      <c r="A23" s="19"/>
      <c r="B23" s="5"/>
      <c r="C23" s="5"/>
      <c r="D23" s="5"/>
      <c r="E23" s="5"/>
      <c r="F23" s="5"/>
      <c r="G23" s="5"/>
      <c r="H23" s="5"/>
      <c r="I23" s="20"/>
      <c r="J23" s="5"/>
    </row>
    <row r="24" spans="1:10" x14ac:dyDescent="0.55000000000000004">
      <c r="A24" s="21" t="s">
        <v>24</v>
      </c>
      <c r="B24" s="22"/>
      <c r="C24" s="23"/>
      <c r="D24" s="23"/>
      <c r="E24" s="23"/>
      <c r="F24" s="23"/>
      <c r="G24" s="23"/>
      <c r="H24" s="23"/>
      <c r="I24" s="24"/>
      <c r="J24" s="25">
        <f>+J4+J5</f>
        <v>298</v>
      </c>
    </row>
    <row r="25" spans="1:10" x14ac:dyDescent="0.55000000000000004">
      <c r="A25" s="26" t="s">
        <v>25</v>
      </c>
      <c r="B25" s="27"/>
      <c r="C25" s="28"/>
      <c r="D25" s="28"/>
      <c r="E25" s="28"/>
      <c r="F25" s="28"/>
      <c r="G25" s="28"/>
      <c r="H25" s="28"/>
      <c r="I25" s="24"/>
      <c r="J25" s="29">
        <f>+J6</f>
        <v>0</v>
      </c>
    </row>
    <row r="26" spans="1:10" x14ac:dyDescent="0.55000000000000004">
      <c r="A26" s="26" t="s">
        <v>26</v>
      </c>
      <c r="B26" s="27"/>
      <c r="C26" s="28"/>
      <c r="D26" s="28"/>
      <c r="E26" s="28"/>
      <c r="F26" s="28"/>
      <c r="G26" s="28"/>
      <c r="H26" s="28"/>
      <c r="I26" s="24"/>
      <c r="J26" s="29">
        <f>+J9</f>
        <v>126</v>
      </c>
    </row>
    <row r="27" spans="1:10" x14ac:dyDescent="0.55000000000000004">
      <c r="A27" s="26" t="s">
        <v>27</v>
      </c>
      <c r="B27" s="27"/>
      <c r="C27" s="28"/>
      <c r="D27" s="28"/>
      <c r="E27" s="28"/>
      <c r="F27" s="28"/>
      <c r="G27" s="28"/>
      <c r="H27" s="28"/>
      <c r="I27" s="24"/>
      <c r="J27" s="29">
        <f>+J10</f>
        <v>183.29000000000002</v>
      </c>
    </row>
    <row r="28" spans="1:10" ht="14.7" thickBot="1" x14ac:dyDescent="0.6">
      <c r="A28" s="30" t="s">
        <v>28</v>
      </c>
      <c r="B28" s="31"/>
      <c r="C28" s="32"/>
      <c r="D28" s="32"/>
      <c r="E28" s="32"/>
      <c r="F28" s="32"/>
      <c r="G28" s="32"/>
      <c r="H28" s="32"/>
      <c r="I28" s="33"/>
      <c r="J28" s="34">
        <f>+J27-J26</f>
        <v>57.29000000000002</v>
      </c>
    </row>
    <row r="29" spans="1:10" x14ac:dyDescent="0.55000000000000004">
      <c r="A29" s="35" t="s">
        <v>29</v>
      </c>
      <c r="B29" s="27"/>
      <c r="C29" s="28"/>
      <c r="D29" s="28"/>
      <c r="E29" s="28"/>
      <c r="F29" s="28"/>
      <c r="G29" s="28"/>
      <c r="H29" s="28"/>
      <c r="I29" s="24"/>
      <c r="J29" s="36">
        <f>9.5*J28</f>
        <v>544.25500000000022</v>
      </c>
    </row>
    <row r="30" spans="1:10" x14ac:dyDescent="0.55000000000000004">
      <c r="I30" s="2"/>
    </row>
    <row r="31" spans="1:10" x14ac:dyDescent="0.55000000000000004">
      <c r="A31" s="27" t="s">
        <v>30</v>
      </c>
      <c r="B31" s="37"/>
      <c r="C31" s="37"/>
      <c r="D31" s="37"/>
      <c r="E31" s="37"/>
      <c r="F31" s="37"/>
      <c r="G31" s="37"/>
      <c r="H31" s="37"/>
      <c r="I31" s="24"/>
    </row>
    <row r="32" spans="1:10" x14ac:dyDescent="0.55000000000000004">
      <c r="A32" s="27" t="s">
        <v>16</v>
      </c>
    </row>
    <row r="33" spans="1:1" x14ac:dyDescent="0.55000000000000004">
      <c r="A33" s="27"/>
    </row>
    <row r="34" spans="1:1" x14ac:dyDescent="0.55000000000000004">
      <c r="A34" s="27" t="s">
        <v>16</v>
      </c>
    </row>
    <row r="35" spans="1:1" x14ac:dyDescent="0.55000000000000004">
      <c r="A35" s="27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7F08-17CC-4CD0-A18C-A7F77275178C}">
  <dimension ref="A1:J35"/>
  <sheetViews>
    <sheetView workbookViewId="0">
      <selection sqref="A1:A1048576"/>
    </sheetView>
  </sheetViews>
  <sheetFormatPr defaultRowHeight="14.4" x14ac:dyDescent="0.55000000000000004"/>
  <cols>
    <col min="1" max="1" width="44.578125" customWidth="1"/>
    <col min="2" max="10" width="10.578125" customWidth="1"/>
  </cols>
  <sheetData>
    <row r="1" spans="1:10" x14ac:dyDescent="0.55000000000000004">
      <c r="D1" s="1" t="s">
        <v>42</v>
      </c>
      <c r="I1" s="2"/>
    </row>
    <row r="2" spans="1:10" x14ac:dyDescent="0.55000000000000004">
      <c r="A2" t="s">
        <v>1</v>
      </c>
      <c r="B2" s="3">
        <v>43248</v>
      </c>
      <c r="C2" s="3">
        <v>43249</v>
      </c>
      <c r="D2" s="3">
        <v>43250</v>
      </c>
      <c r="E2" s="3">
        <v>43251</v>
      </c>
      <c r="F2" s="3">
        <v>43252</v>
      </c>
      <c r="G2" s="3">
        <v>43253</v>
      </c>
      <c r="H2" s="3">
        <v>43254</v>
      </c>
      <c r="I2" s="4"/>
      <c r="J2" s="5"/>
    </row>
    <row r="3" spans="1:10" x14ac:dyDescent="0.55000000000000004">
      <c r="A3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/>
      <c r="J3" s="5" t="s">
        <v>10</v>
      </c>
    </row>
    <row r="4" spans="1:10" x14ac:dyDescent="0.55000000000000004">
      <c r="A4" t="s">
        <v>11</v>
      </c>
      <c r="B4" s="7">
        <v>30</v>
      </c>
      <c r="C4" s="7">
        <v>23</v>
      </c>
      <c r="D4" s="7">
        <v>27</v>
      </c>
      <c r="E4" s="7">
        <v>45</v>
      </c>
      <c r="F4" s="7">
        <v>22</v>
      </c>
      <c r="G4" s="7">
        <v>26</v>
      </c>
      <c r="H4" s="7">
        <v>33</v>
      </c>
      <c r="I4" s="6"/>
      <c r="J4" s="5">
        <f>SUM(B4:H4)</f>
        <v>206</v>
      </c>
    </row>
    <row r="5" spans="1:10" x14ac:dyDescent="0.55000000000000004">
      <c r="A5" t="s">
        <v>12</v>
      </c>
      <c r="B5" s="7">
        <v>8</v>
      </c>
      <c r="C5" s="7">
        <v>18</v>
      </c>
      <c r="D5" s="7">
        <v>22</v>
      </c>
      <c r="E5" s="7">
        <v>9</v>
      </c>
      <c r="F5" s="7">
        <v>18</v>
      </c>
      <c r="G5" s="7">
        <v>11</v>
      </c>
      <c r="H5" s="7">
        <v>6</v>
      </c>
      <c r="I5" s="6"/>
      <c r="J5" s="5">
        <f t="shared" ref="J5:J6" si="0">SUM(B5:H5)</f>
        <v>92</v>
      </c>
    </row>
    <row r="6" spans="1:10" x14ac:dyDescent="0.55000000000000004">
      <c r="A6" t="s">
        <v>13</v>
      </c>
      <c r="B6" s="7"/>
      <c r="C6" s="7"/>
      <c r="D6" s="7"/>
      <c r="E6" s="7"/>
      <c r="F6" s="7"/>
      <c r="G6" s="7"/>
      <c r="H6" s="7"/>
      <c r="I6" s="6"/>
      <c r="J6" s="5">
        <f t="shared" si="0"/>
        <v>0</v>
      </c>
    </row>
    <row r="7" spans="1:10" x14ac:dyDescent="0.55000000000000004">
      <c r="B7" s="5"/>
      <c r="C7" s="5"/>
      <c r="D7" s="5"/>
      <c r="E7" s="5"/>
      <c r="F7" s="5"/>
      <c r="G7" s="5"/>
      <c r="H7" s="5"/>
      <c r="I7" s="6"/>
      <c r="J7" s="5"/>
    </row>
    <row r="8" spans="1:10" x14ac:dyDescent="0.55000000000000004">
      <c r="A8" t="s">
        <v>14</v>
      </c>
      <c r="B8" s="5">
        <f>B4+B5</f>
        <v>38</v>
      </c>
      <c r="C8" s="5">
        <f t="shared" ref="C8:H8" si="1">C4+C5</f>
        <v>41</v>
      </c>
      <c r="D8" s="5">
        <f t="shared" si="1"/>
        <v>49</v>
      </c>
      <c r="E8" s="5">
        <f t="shared" si="1"/>
        <v>54</v>
      </c>
      <c r="F8" s="5">
        <f t="shared" si="1"/>
        <v>40</v>
      </c>
      <c r="G8" s="5">
        <f t="shared" si="1"/>
        <v>37</v>
      </c>
      <c r="H8" s="5">
        <f t="shared" si="1"/>
        <v>39</v>
      </c>
      <c r="I8" s="6"/>
      <c r="J8" s="5">
        <f>SUM(B8:H8)</f>
        <v>298</v>
      </c>
    </row>
    <row r="9" spans="1:10" x14ac:dyDescent="0.55000000000000004">
      <c r="A9" t="s">
        <v>44</v>
      </c>
      <c r="B9" s="5">
        <f>(B4*0.5)+(B5*0.25)</f>
        <v>17</v>
      </c>
      <c r="C9" s="5">
        <f t="shared" ref="C9:H9" si="2">(C4*0.5)+(C5*0.25)</f>
        <v>16</v>
      </c>
      <c r="D9" s="5">
        <f t="shared" si="2"/>
        <v>19</v>
      </c>
      <c r="E9" s="5">
        <f t="shared" si="2"/>
        <v>24.75</v>
      </c>
      <c r="F9" s="5">
        <f t="shared" si="2"/>
        <v>15.5</v>
      </c>
      <c r="G9" s="5">
        <f t="shared" si="2"/>
        <v>15.75</v>
      </c>
      <c r="H9" s="5">
        <f t="shared" si="2"/>
        <v>18</v>
      </c>
      <c r="I9" s="6"/>
      <c r="J9" s="5">
        <f>SUM(B9:H9)</f>
        <v>126</v>
      </c>
    </row>
    <row r="10" spans="1:10" x14ac:dyDescent="0.55000000000000004">
      <c r="A10" t="s">
        <v>15</v>
      </c>
      <c r="B10" s="7">
        <v>31.4</v>
      </c>
      <c r="C10" s="7">
        <v>30.1</v>
      </c>
      <c r="D10" s="7">
        <v>25.39</v>
      </c>
      <c r="E10" s="7">
        <v>24.27</v>
      </c>
      <c r="F10" s="7">
        <v>27.08</v>
      </c>
      <c r="G10" s="7">
        <v>22.03</v>
      </c>
      <c r="H10" s="7">
        <v>23.02</v>
      </c>
      <c r="I10" s="6" t="s">
        <v>16</v>
      </c>
      <c r="J10" s="5">
        <f>SUM(B10:I10)</f>
        <v>183.29000000000002</v>
      </c>
    </row>
    <row r="11" spans="1:10" x14ac:dyDescent="0.55000000000000004">
      <c r="B11" s="5"/>
      <c r="C11" s="5"/>
      <c r="D11" s="5"/>
      <c r="E11" s="5"/>
      <c r="F11" s="5"/>
      <c r="G11" s="5"/>
      <c r="H11" s="5"/>
      <c r="I11" s="6"/>
      <c r="J11" s="5"/>
    </row>
    <row r="12" spans="1:10" x14ac:dyDescent="0.55000000000000004">
      <c r="A12" s="8" t="s">
        <v>17</v>
      </c>
      <c r="B12" s="9">
        <f>B10-B9</f>
        <v>14.399999999999999</v>
      </c>
      <c r="C12" s="9">
        <f t="shared" ref="C12:H12" si="3">C10-C9</f>
        <v>14.100000000000001</v>
      </c>
      <c r="D12" s="9">
        <f t="shared" si="3"/>
        <v>6.3900000000000006</v>
      </c>
      <c r="E12" s="9">
        <f t="shared" si="3"/>
        <v>-0.48000000000000043</v>
      </c>
      <c r="F12" s="9">
        <f t="shared" si="3"/>
        <v>11.579999999999998</v>
      </c>
      <c r="G12" s="9">
        <f t="shared" si="3"/>
        <v>6.2800000000000011</v>
      </c>
      <c r="H12" s="9">
        <f t="shared" si="3"/>
        <v>5.0199999999999996</v>
      </c>
      <c r="I12" s="10"/>
      <c r="J12" s="5">
        <f>SUM(B12:H12)</f>
        <v>57.289999999999992</v>
      </c>
    </row>
    <row r="13" spans="1:10" x14ac:dyDescent="0.55000000000000004">
      <c r="A13" s="8"/>
      <c r="B13" s="5"/>
      <c r="C13" s="5"/>
      <c r="D13" s="5"/>
      <c r="E13" s="5"/>
      <c r="F13" s="5"/>
      <c r="G13" s="5"/>
      <c r="H13" s="5"/>
      <c r="I13" s="6"/>
      <c r="J13" s="5"/>
    </row>
    <row r="14" spans="1:10" x14ac:dyDescent="0.55000000000000004">
      <c r="A14" t="s">
        <v>18</v>
      </c>
      <c r="B14" s="11">
        <f>+B10*9.5</f>
        <v>298.3</v>
      </c>
      <c r="C14" s="11">
        <f t="shared" ref="C14:H14" si="4">+C10*9.5</f>
        <v>285.95</v>
      </c>
      <c r="D14" s="11">
        <f t="shared" si="4"/>
        <v>241.20500000000001</v>
      </c>
      <c r="E14" s="11">
        <f t="shared" si="4"/>
        <v>230.565</v>
      </c>
      <c r="F14" s="11">
        <f t="shared" si="4"/>
        <v>257.26</v>
      </c>
      <c r="G14" s="11">
        <f t="shared" si="4"/>
        <v>209.28500000000003</v>
      </c>
      <c r="H14" s="11">
        <f t="shared" si="4"/>
        <v>218.69</v>
      </c>
      <c r="I14" s="12"/>
      <c r="J14" s="11">
        <f>SUM(B14:H14)</f>
        <v>1741.2550000000001</v>
      </c>
    </row>
    <row r="15" spans="1:10" ht="14.7" thickBot="1" x14ac:dyDescent="0.6">
      <c r="B15" s="11"/>
      <c r="C15" s="11"/>
      <c r="D15" s="11"/>
      <c r="E15" s="11"/>
      <c r="F15" s="11"/>
      <c r="G15" s="11"/>
      <c r="H15" s="11"/>
      <c r="I15" s="12"/>
      <c r="J15" s="11"/>
    </row>
    <row r="16" spans="1:10" ht="14.7" thickBot="1" x14ac:dyDescent="0.6">
      <c r="A16" t="s">
        <v>19</v>
      </c>
      <c r="B16" s="13">
        <f>+B14/B8</f>
        <v>7.8500000000000005</v>
      </c>
      <c r="C16" s="13">
        <f t="shared" ref="C16:H16" si="5">+C14/C8</f>
        <v>6.9743902439024383</v>
      </c>
      <c r="D16" s="13">
        <f t="shared" si="5"/>
        <v>4.9225510204081635</v>
      </c>
      <c r="E16" s="13">
        <f t="shared" si="5"/>
        <v>4.2697222222222218</v>
      </c>
      <c r="F16" s="13">
        <f t="shared" si="5"/>
        <v>6.4314999999999998</v>
      </c>
      <c r="G16" s="13">
        <f t="shared" si="5"/>
        <v>5.6563513513513524</v>
      </c>
      <c r="H16" s="13">
        <f t="shared" si="5"/>
        <v>5.6074358974358978</v>
      </c>
      <c r="I16" s="14"/>
      <c r="J16" s="15">
        <f>+J14/J8</f>
        <v>5.8431375838926174</v>
      </c>
    </row>
    <row r="17" spans="1:10" x14ac:dyDescent="0.55000000000000004">
      <c r="B17" s="5"/>
      <c r="C17" s="5"/>
      <c r="D17" s="5"/>
      <c r="E17" s="5"/>
      <c r="F17" s="5"/>
      <c r="G17" s="5"/>
      <c r="H17" s="5"/>
      <c r="I17" s="6"/>
      <c r="J17" s="11"/>
    </row>
    <row r="18" spans="1:10" x14ac:dyDescent="0.55000000000000004">
      <c r="A18" t="s">
        <v>20</v>
      </c>
      <c r="B18" s="16"/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2"/>
      <c r="J18" s="18">
        <f>SUM(B18:H18)</f>
        <v>0</v>
      </c>
    </row>
    <row r="19" spans="1:10" x14ac:dyDescent="0.55000000000000004">
      <c r="A19" t="s">
        <v>21</v>
      </c>
      <c r="B19" s="11">
        <f>B18*11</f>
        <v>0</v>
      </c>
      <c r="C19" s="11">
        <f>C18*11</f>
        <v>0</v>
      </c>
      <c r="D19" s="11">
        <f t="shared" ref="D19:G19" si="6">D18*14</f>
        <v>0</v>
      </c>
      <c r="E19" s="11">
        <f t="shared" si="6"/>
        <v>0</v>
      </c>
      <c r="F19" s="11">
        <f t="shared" si="6"/>
        <v>0</v>
      </c>
      <c r="G19" s="11">
        <f t="shared" si="6"/>
        <v>0</v>
      </c>
      <c r="H19" s="11">
        <f>H18*14</f>
        <v>0</v>
      </c>
      <c r="I19" s="12"/>
      <c r="J19" s="18">
        <f>SUM(B19:H19)</f>
        <v>0</v>
      </c>
    </row>
    <row r="20" spans="1:10" ht="14.7" thickBot="1" x14ac:dyDescent="0.6">
      <c r="A20" s="8"/>
      <c r="B20" s="11"/>
      <c r="C20" s="11"/>
      <c r="D20" s="11"/>
      <c r="E20" s="11"/>
      <c r="F20" s="11"/>
      <c r="G20" s="11"/>
      <c r="H20" s="11"/>
      <c r="I20" s="12"/>
      <c r="J20" s="11"/>
    </row>
    <row r="21" spans="1:10" ht="14.7" thickBot="1" x14ac:dyDescent="0.6">
      <c r="A21" s="8" t="s">
        <v>22</v>
      </c>
      <c r="B21" s="11"/>
      <c r="C21" s="11"/>
      <c r="D21" s="11"/>
      <c r="E21" s="11"/>
      <c r="F21" s="11"/>
      <c r="G21" s="11"/>
      <c r="H21" s="11"/>
      <c r="I21" s="12"/>
      <c r="J21" s="15">
        <f>(+J14+J19)/J8</f>
        <v>5.8431375838926174</v>
      </c>
    </row>
    <row r="22" spans="1:10" x14ac:dyDescent="0.55000000000000004">
      <c r="A22" s="19" t="s">
        <v>23</v>
      </c>
      <c r="B22" s="5"/>
      <c r="C22" s="5"/>
      <c r="D22" s="5"/>
      <c r="E22" s="5"/>
      <c r="F22" s="5"/>
      <c r="G22" s="5"/>
      <c r="H22" s="5"/>
      <c r="I22" s="6"/>
      <c r="J22" s="11"/>
    </row>
    <row r="23" spans="1:10" ht="14.7" thickBot="1" x14ac:dyDescent="0.6">
      <c r="A23" s="19"/>
      <c r="B23" s="5"/>
      <c r="C23" s="5"/>
      <c r="D23" s="5"/>
      <c r="E23" s="5"/>
      <c r="F23" s="5"/>
      <c r="G23" s="5"/>
      <c r="H23" s="5"/>
      <c r="I23" s="20"/>
      <c r="J23" s="5"/>
    </row>
    <row r="24" spans="1:10" x14ac:dyDescent="0.55000000000000004">
      <c r="A24" s="21" t="s">
        <v>24</v>
      </c>
      <c r="B24" s="22"/>
      <c r="C24" s="23"/>
      <c r="D24" s="23"/>
      <c r="E24" s="23"/>
      <c r="F24" s="23"/>
      <c r="G24" s="23"/>
      <c r="H24" s="23"/>
      <c r="I24" s="24"/>
      <c r="J24" s="25">
        <f>+J4+J5</f>
        <v>298</v>
      </c>
    </row>
    <row r="25" spans="1:10" x14ac:dyDescent="0.55000000000000004">
      <c r="A25" s="26" t="s">
        <v>25</v>
      </c>
      <c r="B25" s="27"/>
      <c r="C25" s="28"/>
      <c r="D25" s="28"/>
      <c r="E25" s="28"/>
      <c r="F25" s="28"/>
      <c r="G25" s="28"/>
      <c r="H25" s="28"/>
      <c r="I25" s="24"/>
      <c r="J25" s="29">
        <f>+J6</f>
        <v>0</v>
      </c>
    </row>
    <row r="26" spans="1:10" x14ac:dyDescent="0.55000000000000004">
      <c r="A26" s="26" t="s">
        <v>26</v>
      </c>
      <c r="B26" s="27"/>
      <c r="C26" s="28"/>
      <c r="D26" s="28"/>
      <c r="E26" s="28"/>
      <c r="F26" s="28"/>
      <c r="G26" s="28"/>
      <c r="H26" s="28"/>
      <c r="I26" s="24"/>
      <c r="J26" s="29">
        <f>+J9</f>
        <v>126</v>
      </c>
    </row>
    <row r="27" spans="1:10" x14ac:dyDescent="0.55000000000000004">
      <c r="A27" s="26" t="s">
        <v>27</v>
      </c>
      <c r="B27" s="27"/>
      <c r="C27" s="28"/>
      <c r="D27" s="28"/>
      <c r="E27" s="28"/>
      <c r="F27" s="28"/>
      <c r="G27" s="28"/>
      <c r="H27" s="28"/>
      <c r="I27" s="24"/>
      <c r="J27" s="29">
        <f>+J10</f>
        <v>183.29000000000002</v>
      </c>
    </row>
    <row r="28" spans="1:10" ht="14.7" thickBot="1" x14ac:dyDescent="0.6">
      <c r="A28" s="30" t="s">
        <v>28</v>
      </c>
      <c r="B28" s="31"/>
      <c r="C28" s="32"/>
      <c r="D28" s="32"/>
      <c r="E28" s="32"/>
      <c r="F28" s="32"/>
      <c r="G28" s="32"/>
      <c r="H28" s="32"/>
      <c r="I28" s="33"/>
      <c r="J28" s="34">
        <f>+J27-J26</f>
        <v>57.29000000000002</v>
      </c>
    </row>
    <row r="29" spans="1:10" x14ac:dyDescent="0.55000000000000004">
      <c r="A29" s="35" t="s">
        <v>29</v>
      </c>
      <c r="B29" s="27"/>
      <c r="C29" s="28"/>
      <c r="D29" s="28"/>
      <c r="E29" s="28"/>
      <c r="F29" s="28"/>
      <c r="G29" s="28"/>
      <c r="H29" s="28"/>
      <c r="I29" s="24"/>
      <c r="J29" s="36">
        <f>9.5*J28</f>
        <v>544.25500000000022</v>
      </c>
    </row>
    <row r="30" spans="1:10" x14ac:dyDescent="0.55000000000000004">
      <c r="I30" s="2"/>
    </row>
    <row r="31" spans="1:10" x14ac:dyDescent="0.55000000000000004">
      <c r="A31" s="27" t="s">
        <v>30</v>
      </c>
      <c r="B31" s="37"/>
      <c r="C31" s="37"/>
      <c r="D31" s="37"/>
      <c r="E31" s="37"/>
      <c r="F31" s="37"/>
      <c r="G31" s="37"/>
      <c r="H31" s="37"/>
      <c r="I31" s="24"/>
    </row>
    <row r="32" spans="1:10" x14ac:dyDescent="0.55000000000000004">
      <c r="A32" s="27" t="s">
        <v>16</v>
      </c>
    </row>
    <row r="33" spans="1:1" x14ac:dyDescent="0.55000000000000004">
      <c r="A33" s="27"/>
    </row>
    <row r="34" spans="1:1" x14ac:dyDescent="0.55000000000000004">
      <c r="A34" s="27" t="s">
        <v>16</v>
      </c>
    </row>
    <row r="35" spans="1:1" x14ac:dyDescent="0.55000000000000004">
      <c r="A35" s="27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64CA1-CBA1-4933-B5E7-77C968FDB14D}">
  <dimension ref="A1:J35"/>
  <sheetViews>
    <sheetView tabSelected="1" workbookViewId="0">
      <selection activeCell="A19" sqref="A19"/>
    </sheetView>
  </sheetViews>
  <sheetFormatPr defaultRowHeight="14.4" x14ac:dyDescent="0.55000000000000004"/>
  <cols>
    <col min="1" max="1" width="44.578125" customWidth="1"/>
    <col min="2" max="10" width="10.578125" customWidth="1"/>
  </cols>
  <sheetData>
    <row r="1" spans="1:10" x14ac:dyDescent="0.55000000000000004">
      <c r="D1" s="1" t="s">
        <v>43</v>
      </c>
      <c r="I1" s="2"/>
    </row>
    <row r="2" spans="1:10" x14ac:dyDescent="0.55000000000000004">
      <c r="A2" t="s">
        <v>1</v>
      </c>
      <c r="B2" s="3">
        <v>43248</v>
      </c>
      <c r="C2" s="3">
        <v>43249</v>
      </c>
      <c r="D2" s="3">
        <v>43250</v>
      </c>
      <c r="E2" s="3">
        <v>43251</v>
      </c>
      <c r="F2" s="3">
        <v>43252</v>
      </c>
      <c r="G2" s="3">
        <v>43253</v>
      </c>
      <c r="H2" s="3">
        <v>43254</v>
      </c>
      <c r="I2" s="4"/>
      <c r="J2" s="5"/>
    </row>
    <row r="3" spans="1:10" x14ac:dyDescent="0.55000000000000004">
      <c r="A3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/>
      <c r="J3" s="5" t="s">
        <v>10</v>
      </c>
    </row>
    <row r="4" spans="1:10" x14ac:dyDescent="0.55000000000000004">
      <c r="A4" t="s">
        <v>11</v>
      </c>
      <c r="B4" s="7">
        <v>30</v>
      </c>
      <c r="C4" s="7">
        <v>23</v>
      </c>
      <c r="D4" s="7">
        <v>27</v>
      </c>
      <c r="E4" s="7">
        <v>45</v>
      </c>
      <c r="F4" s="7">
        <v>22</v>
      </c>
      <c r="G4" s="7">
        <v>26</v>
      </c>
      <c r="H4" s="7">
        <v>33</v>
      </c>
      <c r="I4" s="6"/>
      <c r="J4" s="5">
        <f>SUM(B4:H4)</f>
        <v>206</v>
      </c>
    </row>
    <row r="5" spans="1:10" x14ac:dyDescent="0.55000000000000004">
      <c r="A5" t="s">
        <v>12</v>
      </c>
      <c r="B5" s="7">
        <v>8</v>
      </c>
      <c r="C5" s="7">
        <v>18</v>
      </c>
      <c r="D5" s="7">
        <v>22</v>
      </c>
      <c r="E5" s="7">
        <v>9</v>
      </c>
      <c r="F5" s="7">
        <v>18</v>
      </c>
      <c r="G5" s="7">
        <v>11</v>
      </c>
      <c r="H5" s="7">
        <v>6</v>
      </c>
      <c r="I5" s="6"/>
      <c r="J5" s="5">
        <f t="shared" ref="J5:J6" si="0">SUM(B5:H5)</f>
        <v>92</v>
      </c>
    </row>
    <row r="6" spans="1:10" x14ac:dyDescent="0.55000000000000004">
      <c r="A6" t="s">
        <v>13</v>
      </c>
      <c r="B6" s="7"/>
      <c r="C6" s="7"/>
      <c r="D6" s="7"/>
      <c r="E6" s="7"/>
      <c r="F6" s="7"/>
      <c r="G6" s="7"/>
      <c r="H6" s="7"/>
      <c r="I6" s="6"/>
      <c r="J6" s="5">
        <f t="shared" si="0"/>
        <v>0</v>
      </c>
    </row>
    <row r="7" spans="1:10" x14ac:dyDescent="0.55000000000000004">
      <c r="B7" s="5"/>
      <c r="C7" s="5"/>
      <c r="D7" s="5"/>
      <c r="E7" s="5"/>
      <c r="F7" s="5"/>
      <c r="G7" s="5"/>
      <c r="H7" s="5"/>
      <c r="I7" s="6"/>
      <c r="J7" s="5"/>
    </row>
    <row r="8" spans="1:10" x14ac:dyDescent="0.55000000000000004">
      <c r="A8" t="s">
        <v>14</v>
      </c>
      <c r="B8" s="5">
        <f>B4+B5</f>
        <v>38</v>
      </c>
      <c r="C8" s="5">
        <f t="shared" ref="C8:H8" si="1">C4+C5</f>
        <v>41</v>
      </c>
      <c r="D8" s="5">
        <f t="shared" si="1"/>
        <v>49</v>
      </c>
      <c r="E8" s="5">
        <f t="shared" si="1"/>
        <v>54</v>
      </c>
      <c r="F8" s="5">
        <f t="shared" si="1"/>
        <v>40</v>
      </c>
      <c r="G8" s="5">
        <f t="shared" si="1"/>
        <v>37</v>
      </c>
      <c r="H8" s="5">
        <f t="shared" si="1"/>
        <v>39</v>
      </c>
      <c r="I8" s="6"/>
      <c r="J8" s="5">
        <f>SUM(B8:H8)</f>
        <v>298</v>
      </c>
    </row>
    <row r="9" spans="1:10" x14ac:dyDescent="0.55000000000000004">
      <c r="A9" t="s">
        <v>44</v>
      </c>
      <c r="B9" s="5">
        <f>(B4*0.5)+(B5*0.25)</f>
        <v>17</v>
      </c>
      <c r="C9" s="5">
        <f t="shared" ref="C9:H9" si="2">(C4*0.5)+(C5*0.25)</f>
        <v>16</v>
      </c>
      <c r="D9" s="5">
        <f t="shared" si="2"/>
        <v>19</v>
      </c>
      <c r="E9" s="5">
        <f t="shared" si="2"/>
        <v>24.75</v>
      </c>
      <c r="F9" s="5">
        <f t="shared" si="2"/>
        <v>15.5</v>
      </c>
      <c r="G9" s="5">
        <f t="shared" si="2"/>
        <v>15.75</v>
      </c>
      <c r="H9" s="5">
        <f t="shared" si="2"/>
        <v>18</v>
      </c>
      <c r="I9" s="6"/>
      <c r="J9" s="5">
        <f>SUM(B9:H9)</f>
        <v>126</v>
      </c>
    </row>
    <row r="10" spans="1:10" x14ac:dyDescent="0.55000000000000004">
      <c r="A10" t="s">
        <v>15</v>
      </c>
      <c r="B10" s="7">
        <v>31.4</v>
      </c>
      <c r="C10" s="7">
        <v>30.1</v>
      </c>
      <c r="D10" s="7">
        <v>25.39</v>
      </c>
      <c r="E10" s="7">
        <v>24.27</v>
      </c>
      <c r="F10" s="7">
        <v>27.08</v>
      </c>
      <c r="G10" s="7">
        <v>22.03</v>
      </c>
      <c r="H10" s="7">
        <v>23.02</v>
      </c>
      <c r="I10" s="6" t="s">
        <v>16</v>
      </c>
      <c r="J10" s="5">
        <f>SUM(B10:I10)</f>
        <v>183.29000000000002</v>
      </c>
    </row>
    <row r="11" spans="1:10" x14ac:dyDescent="0.55000000000000004">
      <c r="B11" s="5"/>
      <c r="C11" s="5"/>
      <c r="D11" s="5"/>
      <c r="E11" s="5"/>
      <c r="F11" s="5"/>
      <c r="G11" s="5"/>
      <c r="H11" s="5"/>
      <c r="I11" s="6"/>
      <c r="J11" s="5"/>
    </row>
    <row r="12" spans="1:10" x14ac:dyDescent="0.55000000000000004">
      <c r="A12" s="8" t="s">
        <v>17</v>
      </c>
      <c r="B12" s="9">
        <f>B10-B9</f>
        <v>14.399999999999999</v>
      </c>
      <c r="C12" s="9">
        <f t="shared" ref="C12:H12" si="3">C10-C9</f>
        <v>14.100000000000001</v>
      </c>
      <c r="D12" s="9">
        <f t="shared" si="3"/>
        <v>6.3900000000000006</v>
      </c>
      <c r="E12" s="9">
        <f t="shared" si="3"/>
        <v>-0.48000000000000043</v>
      </c>
      <c r="F12" s="9">
        <f t="shared" si="3"/>
        <v>11.579999999999998</v>
      </c>
      <c r="G12" s="9">
        <f t="shared" si="3"/>
        <v>6.2800000000000011</v>
      </c>
      <c r="H12" s="9">
        <f t="shared" si="3"/>
        <v>5.0199999999999996</v>
      </c>
      <c r="I12" s="10"/>
      <c r="J12" s="5">
        <f>SUM(B12:H12)</f>
        <v>57.289999999999992</v>
      </c>
    </row>
    <row r="13" spans="1:10" x14ac:dyDescent="0.55000000000000004">
      <c r="A13" s="8"/>
      <c r="B13" s="5"/>
      <c r="C13" s="5"/>
      <c r="D13" s="5"/>
      <c r="E13" s="5"/>
      <c r="F13" s="5"/>
      <c r="G13" s="5"/>
      <c r="H13" s="5"/>
      <c r="I13" s="6"/>
      <c r="J13" s="5"/>
    </row>
    <row r="14" spans="1:10" x14ac:dyDescent="0.55000000000000004">
      <c r="A14" t="s">
        <v>18</v>
      </c>
      <c r="B14" s="11">
        <f>+B10*9.5</f>
        <v>298.3</v>
      </c>
      <c r="C14" s="11">
        <f t="shared" ref="C14:H14" si="4">+C10*9.5</f>
        <v>285.95</v>
      </c>
      <c r="D14" s="11">
        <f t="shared" si="4"/>
        <v>241.20500000000001</v>
      </c>
      <c r="E14" s="11">
        <f t="shared" si="4"/>
        <v>230.565</v>
      </c>
      <c r="F14" s="11">
        <f t="shared" si="4"/>
        <v>257.26</v>
      </c>
      <c r="G14" s="11">
        <f t="shared" si="4"/>
        <v>209.28500000000003</v>
      </c>
      <c r="H14" s="11">
        <f t="shared" si="4"/>
        <v>218.69</v>
      </c>
      <c r="I14" s="12"/>
      <c r="J14" s="11">
        <f>SUM(B14:H14)</f>
        <v>1741.2550000000001</v>
      </c>
    </row>
    <row r="15" spans="1:10" ht="14.7" thickBot="1" x14ac:dyDescent="0.6">
      <c r="B15" s="11"/>
      <c r="C15" s="11"/>
      <c r="D15" s="11"/>
      <c r="E15" s="11"/>
      <c r="F15" s="11"/>
      <c r="G15" s="11"/>
      <c r="H15" s="11"/>
      <c r="I15" s="12"/>
      <c r="J15" s="11"/>
    </row>
    <row r="16" spans="1:10" ht="14.7" thickBot="1" x14ac:dyDescent="0.6">
      <c r="A16" t="s">
        <v>19</v>
      </c>
      <c r="B16" s="13">
        <f>+B14/B8</f>
        <v>7.8500000000000005</v>
      </c>
      <c r="C16" s="13">
        <f t="shared" ref="C16:H16" si="5">+C14/C8</f>
        <v>6.9743902439024383</v>
      </c>
      <c r="D16" s="13">
        <f t="shared" si="5"/>
        <v>4.9225510204081635</v>
      </c>
      <c r="E16" s="13">
        <f t="shared" si="5"/>
        <v>4.2697222222222218</v>
      </c>
      <c r="F16" s="13">
        <f t="shared" si="5"/>
        <v>6.4314999999999998</v>
      </c>
      <c r="G16" s="13">
        <f t="shared" si="5"/>
        <v>5.6563513513513524</v>
      </c>
      <c r="H16" s="13">
        <f t="shared" si="5"/>
        <v>5.6074358974358978</v>
      </c>
      <c r="I16" s="14"/>
      <c r="J16" s="15">
        <f>+J14/J8</f>
        <v>5.8431375838926174</v>
      </c>
    </row>
    <row r="17" spans="1:10" x14ac:dyDescent="0.55000000000000004">
      <c r="B17" s="5"/>
      <c r="C17" s="5"/>
      <c r="D17" s="5"/>
      <c r="E17" s="5"/>
      <c r="F17" s="5"/>
      <c r="G17" s="5"/>
      <c r="H17" s="5"/>
      <c r="I17" s="6"/>
      <c r="J17" s="11"/>
    </row>
    <row r="18" spans="1:10" x14ac:dyDescent="0.55000000000000004">
      <c r="A18" t="s">
        <v>20</v>
      </c>
      <c r="B18" s="16"/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2"/>
      <c r="J18" s="18">
        <f>SUM(B18:H18)</f>
        <v>0</v>
      </c>
    </row>
    <row r="19" spans="1:10" x14ac:dyDescent="0.55000000000000004">
      <c r="A19" t="s">
        <v>21</v>
      </c>
      <c r="B19" s="11">
        <f>B18*11</f>
        <v>0</v>
      </c>
      <c r="C19" s="11">
        <f>C18*11</f>
        <v>0</v>
      </c>
      <c r="D19" s="11">
        <f t="shared" ref="D19:G19" si="6">D18*14</f>
        <v>0</v>
      </c>
      <c r="E19" s="11">
        <f t="shared" si="6"/>
        <v>0</v>
      </c>
      <c r="F19" s="11">
        <f t="shared" si="6"/>
        <v>0</v>
      </c>
      <c r="G19" s="11">
        <f t="shared" si="6"/>
        <v>0</v>
      </c>
      <c r="H19" s="11">
        <f>H18*14</f>
        <v>0</v>
      </c>
      <c r="I19" s="12"/>
      <c r="J19" s="18">
        <f>SUM(B19:H19)</f>
        <v>0</v>
      </c>
    </row>
    <row r="20" spans="1:10" ht="14.7" thickBot="1" x14ac:dyDescent="0.6">
      <c r="A20" s="8"/>
      <c r="B20" s="11"/>
      <c r="C20" s="11"/>
      <c r="D20" s="11"/>
      <c r="E20" s="11"/>
      <c r="F20" s="11"/>
      <c r="G20" s="11"/>
      <c r="H20" s="11"/>
      <c r="I20" s="12"/>
      <c r="J20" s="11"/>
    </row>
    <row r="21" spans="1:10" ht="14.7" thickBot="1" x14ac:dyDescent="0.6">
      <c r="A21" s="8" t="s">
        <v>22</v>
      </c>
      <c r="B21" s="11"/>
      <c r="C21" s="11"/>
      <c r="D21" s="11"/>
      <c r="E21" s="11"/>
      <c r="F21" s="11"/>
      <c r="G21" s="11"/>
      <c r="H21" s="11"/>
      <c r="I21" s="12"/>
      <c r="J21" s="15">
        <f>(+J14+J19)/J8</f>
        <v>5.8431375838926174</v>
      </c>
    </row>
    <row r="22" spans="1:10" x14ac:dyDescent="0.55000000000000004">
      <c r="A22" s="19" t="s">
        <v>23</v>
      </c>
      <c r="B22" s="5"/>
      <c r="C22" s="5"/>
      <c r="D22" s="5"/>
      <c r="E22" s="5"/>
      <c r="F22" s="5"/>
      <c r="G22" s="5"/>
      <c r="H22" s="5"/>
      <c r="I22" s="6"/>
      <c r="J22" s="11"/>
    </row>
    <row r="23" spans="1:10" ht="14.7" thickBot="1" x14ac:dyDescent="0.6">
      <c r="A23" s="19"/>
      <c r="B23" s="5"/>
      <c r="C23" s="5"/>
      <c r="D23" s="5"/>
      <c r="E23" s="5"/>
      <c r="F23" s="5"/>
      <c r="G23" s="5"/>
      <c r="H23" s="5"/>
      <c r="I23" s="20"/>
      <c r="J23" s="5"/>
    </row>
    <row r="24" spans="1:10" x14ac:dyDescent="0.55000000000000004">
      <c r="A24" s="21" t="s">
        <v>24</v>
      </c>
      <c r="B24" s="22"/>
      <c r="C24" s="23"/>
      <c r="D24" s="23"/>
      <c r="E24" s="23"/>
      <c r="F24" s="23"/>
      <c r="G24" s="23"/>
      <c r="H24" s="23"/>
      <c r="I24" s="24"/>
      <c r="J24" s="25">
        <f>+J4+J5</f>
        <v>298</v>
      </c>
    </row>
    <row r="25" spans="1:10" x14ac:dyDescent="0.55000000000000004">
      <c r="A25" s="26" t="s">
        <v>25</v>
      </c>
      <c r="B25" s="27"/>
      <c r="C25" s="28"/>
      <c r="D25" s="28"/>
      <c r="E25" s="28"/>
      <c r="F25" s="28"/>
      <c r="G25" s="28"/>
      <c r="H25" s="28"/>
      <c r="I25" s="24"/>
      <c r="J25" s="29">
        <f>+J6</f>
        <v>0</v>
      </c>
    </row>
    <row r="26" spans="1:10" x14ac:dyDescent="0.55000000000000004">
      <c r="A26" s="26" t="s">
        <v>26</v>
      </c>
      <c r="B26" s="27"/>
      <c r="C26" s="28"/>
      <c r="D26" s="28"/>
      <c r="E26" s="28"/>
      <c r="F26" s="28"/>
      <c r="G26" s="28"/>
      <c r="H26" s="28"/>
      <c r="I26" s="24"/>
      <c r="J26" s="29">
        <f>+J9</f>
        <v>126</v>
      </c>
    </row>
    <row r="27" spans="1:10" x14ac:dyDescent="0.55000000000000004">
      <c r="A27" s="26" t="s">
        <v>27</v>
      </c>
      <c r="B27" s="27"/>
      <c r="C27" s="28"/>
      <c r="D27" s="28"/>
      <c r="E27" s="28"/>
      <c r="F27" s="28"/>
      <c r="G27" s="28"/>
      <c r="H27" s="28"/>
      <c r="I27" s="24"/>
      <c r="J27" s="29">
        <f>+J10</f>
        <v>183.29000000000002</v>
      </c>
    </row>
    <row r="28" spans="1:10" ht="14.7" thickBot="1" x14ac:dyDescent="0.6">
      <c r="A28" s="30" t="s">
        <v>28</v>
      </c>
      <c r="B28" s="31"/>
      <c r="C28" s="32"/>
      <c r="D28" s="32"/>
      <c r="E28" s="32"/>
      <c r="F28" s="32"/>
      <c r="G28" s="32"/>
      <c r="H28" s="32"/>
      <c r="I28" s="33"/>
      <c r="J28" s="34">
        <f>+J27-J26</f>
        <v>57.29000000000002</v>
      </c>
    </row>
    <row r="29" spans="1:10" x14ac:dyDescent="0.55000000000000004">
      <c r="A29" s="35" t="s">
        <v>29</v>
      </c>
      <c r="B29" s="27"/>
      <c r="C29" s="28"/>
      <c r="D29" s="28"/>
      <c r="E29" s="28"/>
      <c r="F29" s="28"/>
      <c r="G29" s="28"/>
      <c r="H29" s="28"/>
      <c r="I29" s="24"/>
      <c r="J29" s="36">
        <f>9.5*J28</f>
        <v>544.25500000000022</v>
      </c>
    </row>
    <row r="30" spans="1:10" x14ac:dyDescent="0.55000000000000004">
      <c r="I30" s="2"/>
    </row>
    <row r="31" spans="1:10" x14ac:dyDescent="0.55000000000000004">
      <c r="A31" s="27" t="s">
        <v>30</v>
      </c>
      <c r="B31" s="37"/>
      <c r="C31" s="37"/>
      <c r="D31" s="37"/>
      <c r="E31" s="37"/>
      <c r="F31" s="37"/>
      <c r="G31" s="37"/>
      <c r="H31" s="37"/>
      <c r="I31" s="24"/>
    </row>
    <row r="32" spans="1:10" x14ac:dyDescent="0.55000000000000004">
      <c r="A32" s="27" t="s">
        <v>16</v>
      </c>
    </row>
    <row r="33" spans="1:1" x14ac:dyDescent="0.55000000000000004">
      <c r="A33" s="27"/>
    </row>
    <row r="34" spans="1:1" x14ac:dyDescent="0.55000000000000004">
      <c r="A34" s="27" t="s">
        <v>16</v>
      </c>
    </row>
    <row r="35" spans="1:1" x14ac:dyDescent="0.55000000000000004">
      <c r="A35" s="27" t="s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6110-EA9B-4323-8409-A810473C2F46}">
  <dimension ref="A1:J12"/>
  <sheetViews>
    <sheetView workbookViewId="0">
      <selection activeCell="A4" sqref="A4:A9"/>
    </sheetView>
  </sheetViews>
  <sheetFormatPr defaultRowHeight="14.4" x14ac:dyDescent="0.55000000000000004"/>
  <cols>
    <col min="1" max="7" width="10.578125" customWidth="1"/>
    <col min="8" max="8" width="12.5234375" customWidth="1"/>
    <col min="9" max="10" width="10.578125" customWidth="1"/>
  </cols>
  <sheetData>
    <row r="1" spans="1:10" x14ac:dyDescent="0.55000000000000004">
      <c r="A1" t="s">
        <v>32</v>
      </c>
    </row>
    <row r="3" spans="1:10" x14ac:dyDescent="0.55000000000000004">
      <c r="A3" s="41" t="s">
        <v>33</v>
      </c>
      <c r="B3" s="42" t="s">
        <v>12</v>
      </c>
      <c r="C3" s="42" t="s">
        <v>34</v>
      </c>
      <c r="D3" s="42" t="s">
        <v>37</v>
      </c>
      <c r="E3" s="42" t="s">
        <v>35</v>
      </c>
      <c r="F3" s="42" t="s">
        <v>36</v>
      </c>
      <c r="G3" s="41" t="s">
        <v>14</v>
      </c>
      <c r="H3" s="41" t="s">
        <v>38</v>
      </c>
      <c r="I3" s="42" t="s">
        <v>39</v>
      </c>
      <c r="J3" s="41" t="s">
        <v>40</v>
      </c>
    </row>
    <row r="4" spans="1:10" x14ac:dyDescent="0.55000000000000004">
      <c r="A4" s="19">
        <v>1</v>
      </c>
      <c r="B4" s="38">
        <v>30</v>
      </c>
      <c r="C4" s="38">
        <v>8</v>
      </c>
      <c r="D4" s="38">
        <v>0</v>
      </c>
      <c r="E4" s="38">
        <v>0</v>
      </c>
      <c r="F4" s="38">
        <v>0</v>
      </c>
      <c r="G4">
        <f>B4+C4+D4-E4-F4</f>
        <v>38</v>
      </c>
      <c r="H4" s="39">
        <f>B4*0.25+C4*0.5+D4*0.5+E4*0+F4*0</f>
        <v>11.5</v>
      </c>
      <c r="I4" s="38">
        <v>12</v>
      </c>
      <c r="J4" s="40">
        <f>I4-H4</f>
        <v>0.5</v>
      </c>
    </row>
    <row r="5" spans="1:10" x14ac:dyDescent="0.55000000000000004">
      <c r="A5" s="19">
        <v>2</v>
      </c>
      <c r="B5" s="38"/>
      <c r="C5" s="38"/>
      <c r="D5" s="38"/>
      <c r="E5" s="38"/>
      <c r="F5" s="38"/>
      <c r="G5">
        <f t="shared" ref="G5:G9" si="0">B5+C5+D5-E5-F5</f>
        <v>0</v>
      </c>
      <c r="H5" s="39">
        <f t="shared" ref="H5:H9" si="1">B5*0.25+C5*0.5+D5*0.5+E5*0+F5*0</f>
        <v>0</v>
      </c>
      <c r="I5" s="38"/>
      <c r="J5" s="40">
        <f t="shared" ref="J5:J9" si="2">I5-H5</f>
        <v>0</v>
      </c>
    </row>
    <row r="6" spans="1:10" x14ac:dyDescent="0.55000000000000004">
      <c r="A6" s="19">
        <v>3</v>
      </c>
      <c r="B6" s="38"/>
      <c r="C6" s="38"/>
      <c r="D6" s="38"/>
      <c r="E6" s="38"/>
      <c r="F6" s="38"/>
      <c r="G6">
        <f t="shared" si="0"/>
        <v>0</v>
      </c>
      <c r="H6" s="39">
        <f t="shared" si="1"/>
        <v>0</v>
      </c>
      <c r="I6" s="38"/>
      <c r="J6" s="40">
        <f t="shared" si="2"/>
        <v>0</v>
      </c>
    </row>
    <row r="7" spans="1:10" x14ac:dyDescent="0.55000000000000004">
      <c r="A7" s="19">
        <v>4</v>
      </c>
      <c r="B7" s="38"/>
      <c r="C7" s="38"/>
      <c r="D7" s="38"/>
      <c r="E7" s="38"/>
      <c r="F7" s="38"/>
      <c r="G7">
        <f t="shared" si="0"/>
        <v>0</v>
      </c>
      <c r="H7" s="39">
        <f t="shared" si="1"/>
        <v>0</v>
      </c>
      <c r="I7" s="38"/>
      <c r="J7" s="40">
        <f t="shared" si="2"/>
        <v>0</v>
      </c>
    </row>
    <row r="8" spans="1:10" x14ac:dyDescent="0.55000000000000004">
      <c r="A8" s="19">
        <v>5</v>
      </c>
      <c r="B8" s="38"/>
      <c r="C8" s="38"/>
      <c r="D8" s="38"/>
      <c r="E8" s="38"/>
      <c r="F8" s="38"/>
      <c r="G8">
        <f t="shared" si="0"/>
        <v>0</v>
      </c>
      <c r="H8" s="39">
        <f t="shared" si="1"/>
        <v>0</v>
      </c>
      <c r="I8" s="38"/>
      <c r="J8" s="40">
        <f t="shared" si="2"/>
        <v>0</v>
      </c>
    </row>
    <row r="9" spans="1:10" x14ac:dyDescent="0.55000000000000004">
      <c r="A9" s="19">
        <v>6</v>
      </c>
      <c r="B9" s="38"/>
      <c r="C9" s="38"/>
      <c r="D9" s="38"/>
      <c r="E9" s="38"/>
      <c r="F9" s="38"/>
      <c r="G9">
        <f t="shared" si="0"/>
        <v>0</v>
      </c>
      <c r="H9" s="39">
        <f t="shared" si="1"/>
        <v>0</v>
      </c>
      <c r="I9" s="38"/>
      <c r="J9" s="40">
        <f t="shared" si="2"/>
        <v>0</v>
      </c>
    </row>
    <row r="12" spans="1:10" x14ac:dyDescent="0.55000000000000004">
      <c r="A12" s="19" t="s">
        <v>10</v>
      </c>
      <c r="B12" s="19">
        <f>SUM(B4:B9)</f>
        <v>30</v>
      </c>
      <c r="C12" s="19">
        <f t="shared" ref="C12:J12" si="3">SUM(C4:C9)</f>
        <v>8</v>
      </c>
      <c r="D12" s="19">
        <f t="shared" si="3"/>
        <v>0</v>
      </c>
      <c r="E12" s="19">
        <f t="shared" si="3"/>
        <v>0</v>
      </c>
      <c r="F12" s="19">
        <f t="shared" si="3"/>
        <v>0</v>
      </c>
      <c r="G12" s="19">
        <f t="shared" si="3"/>
        <v>38</v>
      </c>
      <c r="H12" s="19">
        <f t="shared" si="3"/>
        <v>11.5</v>
      </c>
      <c r="I12" s="19">
        <f t="shared" si="3"/>
        <v>12</v>
      </c>
      <c r="J12" s="19">
        <f t="shared" si="3"/>
        <v>0.5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December Week 1</vt:lpstr>
      <vt:lpstr>December Week 2</vt:lpstr>
      <vt:lpstr>December Week 3</vt:lpstr>
      <vt:lpstr>December Week 4</vt:lpstr>
      <vt:lpstr>December Week 5</vt:lpstr>
      <vt:lpstr>HK 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Laptop</dc:creator>
  <cp:lastModifiedBy>Jeremy Laptop</cp:lastModifiedBy>
  <dcterms:created xsi:type="dcterms:W3CDTF">2020-12-02T16:58:52Z</dcterms:created>
  <dcterms:modified xsi:type="dcterms:W3CDTF">2020-12-02T17:19:13Z</dcterms:modified>
</cp:coreProperties>
</file>